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romosvod-DZS - OBNOVA BL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'Hromosvod-DZS - OBNOVA BL...'!$C$82:$K$265</definedName>
    <definedName name="_xlnm.Print_Area" localSheetId="1">'Hromosvod-DZS - OBNOVA BL...'!$C$4:$J$37,'Hromosvod-DZS - OBNOVA BL...'!$C$43:$J$66,'Hromosvod-DZS - OBNOVA BL...'!$C$72:$K$265</definedName>
    <definedName name="_xlnm.Print_Titles" localSheetId="1">'Hromosvod-DZS - OBNOVA BL...'!$82:$82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64"/>
  <c r="BH264"/>
  <c r="BG264"/>
  <c r="BF264"/>
  <c r="T264"/>
  <c r="T263"/>
  <c r="R264"/>
  <c r="R263"/>
  <c r="P264"/>
  <c r="P263"/>
  <c r="BI260"/>
  <c r="BH260"/>
  <c r="BG260"/>
  <c r="BF260"/>
  <c r="T260"/>
  <c r="T259"/>
  <c r="T258"/>
  <c r="R260"/>
  <c r="R259"/>
  <c r="R258"/>
  <c r="P260"/>
  <c r="P259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79"/>
  <c r="F79"/>
  <c r="F77"/>
  <c r="E75"/>
  <c r="J50"/>
  <c r="F50"/>
  <c r="F48"/>
  <c r="E46"/>
  <c r="J22"/>
  <c r="E22"/>
  <c r="J80"/>
  <c r="J21"/>
  <c r="J16"/>
  <c r="E16"/>
  <c r="F80"/>
  <c r="J15"/>
  <c r="J10"/>
  <c r="J48"/>
  <c i="1" r="L50"/>
  <c r="AM50"/>
  <c r="AM49"/>
  <c r="L49"/>
  <c r="AM47"/>
  <c r="L47"/>
  <c r="L45"/>
  <c r="L44"/>
  <c i="2" r="BK246"/>
  <c r="BK236"/>
  <c r="BK229"/>
  <c r="BK220"/>
  <c r="BK214"/>
  <c r="J211"/>
  <c r="BK203"/>
  <c r="J186"/>
  <c r="J107"/>
  <c r="J123"/>
  <c r="BK253"/>
  <c r="BK211"/>
  <c r="BK174"/>
  <c r="BK138"/>
  <c r="J209"/>
  <c r="BK171"/>
  <c r="J129"/>
  <c r="BK94"/>
  <c r="J126"/>
  <c r="J114"/>
  <c r="J177"/>
  <c r="J120"/>
  <c r="BK223"/>
  <c r="BK195"/>
  <c r="BK162"/>
  <c r="J100"/>
  <c r="BK153"/>
  <c r="J206"/>
  <c r="BK168"/>
  <c r="BK132"/>
  <c r="BK100"/>
  <c r="BK177"/>
  <c r="BK150"/>
  <c r="BK165"/>
  <c r="BK117"/>
  <c r="J255"/>
  <c r="BK198"/>
  <c r="J162"/>
  <c r="BK242"/>
  <c r="BK239"/>
  <c r="J236"/>
  <c r="BK231"/>
  <c r="J229"/>
  <c r="J226"/>
  <c r="BK156"/>
  <c r="BK180"/>
  <c r="BK144"/>
  <c r="BK260"/>
  <c r="J201"/>
  <c r="J153"/>
  <c r="J87"/>
  <c r="BK201"/>
  <c r="BK159"/>
  <c r="J110"/>
  <c i="1" r="AS54"/>
  <c i="2" r="J159"/>
  <c r="BK255"/>
  <c r="J203"/>
  <c r="J147"/>
  <c r="BK97"/>
  <c r="BK206"/>
  <c r="J180"/>
  <c r="J249"/>
  <c r="J138"/>
  <c r="J260"/>
  <c r="BK216"/>
  <c r="J183"/>
  <c r="J141"/>
  <c r="BK110"/>
  <c r="J165"/>
  <c r="J117"/>
  <c r="BK87"/>
  <c r="J132"/>
  <c r="J264"/>
  <c r="J223"/>
  <c r="J90"/>
  <c r="J242"/>
  <c r="J239"/>
  <c r="BK233"/>
  <c r="J233"/>
  <c r="J231"/>
  <c r="BK226"/>
  <c r="BK192"/>
  <c r="J168"/>
  <c r="BK123"/>
  <c r="J156"/>
  <c r="J97"/>
  <c r="J220"/>
  <c r="BK189"/>
  <c r="BK126"/>
  <c r="BK103"/>
  <c r="J216"/>
  <c r="J189"/>
  <c r="BK147"/>
  <c r="J174"/>
  <c r="BK90"/>
  <c r="J246"/>
  <c r="J214"/>
  <c r="J192"/>
  <c r="BK135"/>
  <c r="BK249"/>
  <c r="BK141"/>
  <c r="BK114"/>
  <c r="J171"/>
  <c r="BK120"/>
  <c r="J94"/>
  <c r="J253"/>
  <c r="J195"/>
  <c r="BK264"/>
  <c r="J198"/>
  <c r="J135"/>
  <c r="J103"/>
  <c r="BK183"/>
  <c r="J150"/>
  <c r="BK209"/>
  <c r="BK186"/>
  <c r="J144"/>
  <c r="BK129"/>
  <c r="BK107"/>
  <c l="1" r="BK219"/>
  <c r="BK218"/>
  <c r="J218"/>
  <c r="J61"/>
  <c r="P86"/>
  <c r="P85"/>
  <c r="P84"/>
  <c r="T86"/>
  <c r="T85"/>
  <c r="T84"/>
  <c r="P205"/>
  <c r="T205"/>
  <c r="P213"/>
  <c r="T213"/>
  <c r="R219"/>
  <c r="R218"/>
  <c r="BK86"/>
  <c r="J86"/>
  <c r="J58"/>
  <c r="R86"/>
  <c r="R85"/>
  <c r="R84"/>
  <c r="R83"/>
  <c r="BK205"/>
  <c r="J205"/>
  <c r="J59"/>
  <c r="R205"/>
  <c r="BK213"/>
  <c r="J213"/>
  <c r="J60"/>
  <c r="R213"/>
  <c r="P219"/>
  <c r="P218"/>
  <c r="T219"/>
  <c r="T218"/>
  <c r="BK259"/>
  <c r="J259"/>
  <c r="J64"/>
  <c r="BK263"/>
  <c r="J263"/>
  <c r="J65"/>
  <c r="F51"/>
  <c r="J77"/>
  <c r="BE100"/>
  <c r="BE103"/>
  <c r="BE114"/>
  <c r="BE123"/>
  <c r="BE129"/>
  <c r="BE132"/>
  <c r="BE135"/>
  <c r="BE144"/>
  <c r="BE150"/>
  <c r="BE159"/>
  <c r="BE171"/>
  <c r="BE180"/>
  <c r="BE183"/>
  <c r="BE186"/>
  <c r="BE195"/>
  <c r="BE209"/>
  <c r="BE214"/>
  <c r="BE249"/>
  <c r="BE253"/>
  <c r="BE255"/>
  <c r="BE260"/>
  <c r="J51"/>
  <c r="BE87"/>
  <c r="BE94"/>
  <c r="BE97"/>
  <c r="BE107"/>
  <c r="BE117"/>
  <c r="BE126"/>
  <c r="BE138"/>
  <c r="BE141"/>
  <c r="BE156"/>
  <c r="BE162"/>
  <c r="BE165"/>
  <c r="BE168"/>
  <c r="BE177"/>
  <c r="BE90"/>
  <c r="BE110"/>
  <c r="BE120"/>
  <c r="BE147"/>
  <c r="BE153"/>
  <c r="BE174"/>
  <c r="BE189"/>
  <c r="BE192"/>
  <c r="BE198"/>
  <c r="BE201"/>
  <c r="BE203"/>
  <c r="BE206"/>
  <c r="BE211"/>
  <c r="BE216"/>
  <c r="BE220"/>
  <c r="BE223"/>
  <c r="BE226"/>
  <c r="BE229"/>
  <c r="BE231"/>
  <c r="BE233"/>
  <c r="BE236"/>
  <c r="BE239"/>
  <c r="BE242"/>
  <c r="BE246"/>
  <c r="BE264"/>
  <c r="F33"/>
  <c i="1" r="BB55"/>
  <c r="BB54"/>
  <c r="W31"/>
  <c i="2" r="F32"/>
  <c i="1" r="BA55"/>
  <c r="BA54"/>
  <c r="W30"/>
  <c i="2" r="F34"/>
  <c i="1" r="BC55"/>
  <c r="BC54"/>
  <c r="W32"/>
  <c i="2" r="F35"/>
  <c i="1" r="BD55"/>
  <c r="BD54"/>
  <c r="W33"/>
  <c i="2" r="J32"/>
  <c i="1" r="AW55"/>
  <c i="2" l="1" r="T83"/>
  <c r="P83"/>
  <c i="1" r="AU55"/>
  <c i="2" r="J219"/>
  <c r="J62"/>
  <c r="BK85"/>
  <c r="J85"/>
  <c r="J57"/>
  <c r="BK258"/>
  <c r="J258"/>
  <c r="J63"/>
  <c i="1" r="AU54"/>
  <c i="2" r="F31"/>
  <c i="1" r="AZ55"/>
  <c r="AZ54"/>
  <c r="W29"/>
  <c r="AY54"/>
  <c r="AX54"/>
  <c r="AW54"/>
  <c r="AK30"/>
  <c i="2" r="J31"/>
  <c i="1" r="AV55"/>
  <c r="AT55"/>
  <c i="2" l="1" r="BK84"/>
  <c r="BK83"/>
  <c r="J83"/>
  <c r="J55"/>
  <c i="1" r="AV54"/>
  <c r="AK29"/>
  <c i="2" l="1" r="J84"/>
  <c r="J56"/>
  <c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<sst xmlns="http://schemas.openxmlformats.org/spreadsheetml/2006/main">
  <si>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</si>
  <si>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</si>
  <si>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</si>
  <si>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</si>
  <si>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</si>
  <si>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{78f637a6-59b9-46f2-aca8-03749cceb532}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</si>
  <si>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</si>
  <si>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</si>
  <si>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</si>
  <si>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</si>
  <si>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</si>
  <si>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</si>
  <si>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</si>
  <si>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</si>
  <si>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Hromosvod-DZS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</si>
  <si>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</si>
  <si>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</si>
  <si>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OBNOVA BLESKOSVODŮ V JIČÍNĚ DLE ČSN EN 62 305 - (1-4) ed.2 - NEMOCNICE JIČÍN - OBJEKT DZS</t>
  </si>
  <si>
    <t>KSO:</t>
  </si>
  <si>
    <t>801 11</t>
  </si>
  <si>
    <t>CC-CZ:</t>
  </si>
  <si>
    <t/>
  </si>
  <si>
    <t>Místo:</t>
  </si>
  <si>
    <t>NEMOCNICE JIČÍN - OBJEKT DZS</t>
  </si>
  <si>
    <t>Datum:</t>
  </si>
  <si>
    <t>7. 3. 2025</t>
  </si>
  <si>
    <t>CZ-CPV:</t>
  </si>
  <si>
    <t>45310000-3</t>
  </si>
  <si>
    <t>Zadavatel:</t>
  </si>
  <si>
    <t>IČ:</t>
  </si>
  <si>
    <t>70889546</t>
  </si>
  <si>
    <t xml:space="preserve"> Královéhradecký kraj</t>
  </si>
  <si>
    <t>DIČ:</t>
  </si>
  <si>
    <t>CZ70889546</t>
  </si>
  <si>
    <t>Účastník:</t>
  </si>
  <si>
    <t>Vyplň údaj</t>
  </si>
  <si>
    <t>Projektant:</t>
  </si>
  <si>
    <t>13537601</t>
  </si>
  <si>
    <t xml:space="preserve"> Ing. Josef Ehl</t>
  </si>
  <si>
    <t>CZ6003200390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</si>
  <si>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</si>
  <si>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</si>
  <si>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</si>
  <si>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</si>
  <si>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</si>
  <si>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</si>
  <si>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</si>
  <si>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</si>
  <si>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</si>
  <si>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</si>
  <si>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</si>
  <si>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</si>
  <si>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</si>
  <si>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</si>
  <si>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</si>
  <si>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</si>
  <si>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</si>
  <si>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</si>
  <si>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</si>
  <si>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</si>
  <si>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</si>
  <si>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</si>
  <si>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</si>
  <si>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</si>
  <si>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</si>
  <si>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</si>
  <si>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</si>
  <si>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</si>
  <si>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</si>
  <si>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</si>
  <si>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</si>
  <si>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</si>
  <si>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</si>
  <si>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</si>
  <si>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</si>
  <si>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</si>
  <si>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</si>
  <si>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</si>
  <si>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</si>
  <si>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</si>
  <si>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</si>
  <si>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</si>
  <si>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</si>
  <si>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</si>
  <si>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</si>
  <si>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</si>
  <si>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</si>
  <si>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</si>
  <si>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</si>
  <si>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</si>
  <si>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</si>
  <si>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</si>
  <si>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</si>
  <si>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</si>
  <si>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741-1 - Hromosvod a uzemnění</t>
  </si>
  <si>
    <t xml:space="preserve">      741-2 - Doplnění přepěťové ochrany </t>
  </si>
  <si>
    <t xml:space="preserve">      741-3 - Ostatní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</si>
  <si>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</si>
  <si>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</si>
  <si>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</si>
  <si>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</si>
  <si>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</si>
  <si>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</si>
  <si>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</si>
  <si>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</si>
  <si>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</si>
  <si>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</si>
  <si>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</si>
  <si>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</si>
  <si>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</si>
  <si>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</si>
  <si>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</si>
  <si>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</si>
  <si>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</si>
  <si>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</si>
  <si>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</si>
  <si>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</si>
  <si>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</si>
  <si>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</si>
  <si>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</si>
  <si>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741-1</t>
  </si>
  <si>
    <t>Hromosvod a uzemnění</t>
  </si>
  <si>
    <t>K</t>
  </si>
  <si>
    <t>741420001</t>
  </si>
  <si>
    <t>Montáž drát nebo lano hromosvodné svodové D do 10 mm s podpěrou</t>
  </si>
  <si>
    <t>m</t>
  </si>
  <si>
    <t>CS ÚRS 2025 01</t>
  </si>
  <si>
    <t>16</t>
  </si>
  <si>
    <t>3</t>
  </si>
  <si>
    <t>-1999993507</t>
  </si>
  <si>
    <t>PP</t>
  </si>
  <si>
    <t>Montáž hromosvodného vedení svodových drátů nebo lan s podpěrami, Ø do 10 mm</t>
  </si>
  <si>
    <t>Online PSC</t>
  </si>
  <si>
    <t>https://podminky.urs.cz/item/CS_URS_2025_01/741420001</t>
  </si>
  <si>
    <t>M</t>
  </si>
  <si>
    <t>35441077</t>
  </si>
  <si>
    <t>drát D 8mm AlMgSi</t>
  </si>
  <si>
    <t>kg</t>
  </si>
  <si>
    <t>32</t>
  </si>
  <si>
    <t>360329787</t>
  </si>
  <si>
    <t>VV</t>
  </si>
  <si>
    <t>285*0,135</t>
  </si>
  <si>
    <t>38,475*1,05 'Přepočtené koeficientem množství</t>
  </si>
  <si>
    <t>35441544R</t>
  </si>
  <si>
    <t>podpěra vedení na ploché střechy PV21c</t>
  </si>
  <si>
    <t>kus</t>
  </si>
  <si>
    <t>-1540563394</t>
  </si>
  <si>
    <t>P</t>
  </si>
  <si>
    <t>Poznámka k položce:_x000d_
viz výkres HR_002 (vzorový materiál)</t>
  </si>
  <si>
    <t>4</t>
  </si>
  <si>
    <t>35441422R</t>
  </si>
  <si>
    <t xml:space="preserve">podpěra vedení do zdiva, plastová, naklapávací  včetně vrutu a hmoždinky  PV 1p 30 šedá</t>
  </si>
  <si>
    <t>1332595911</t>
  </si>
  <si>
    <t>5</t>
  </si>
  <si>
    <t>741410003</t>
  </si>
  <si>
    <t>Montáž drátu nebo lana uzemňovacího průměru do 10 mm na povrchu</t>
  </si>
  <si>
    <t>-1782310703</t>
  </si>
  <si>
    <t>Montáž uzemňovacího vedení s upevněním, propojením a připojením pomocí svorek na povrchu drátu nebo lana Ø do 10 mm</t>
  </si>
  <si>
    <t>https://podminky.urs.cz/item/CS_URS_2025_01/741410003</t>
  </si>
  <si>
    <t>6</t>
  </si>
  <si>
    <t>35441073</t>
  </si>
  <si>
    <t>drát D 10mm FeZn</t>
  </si>
  <si>
    <t>723610260</t>
  </si>
  <si>
    <t>25*0,62</t>
  </si>
  <si>
    <t>15,5*1,05 'Přepočtené koeficientem množství</t>
  </si>
  <si>
    <t>7</t>
  </si>
  <si>
    <t>741410021</t>
  </si>
  <si>
    <t>Montáž pásku uzemňovacího průřezu do 120 mm2 v městské zástavbě v zemi</t>
  </si>
  <si>
    <t>1965283435</t>
  </si>
  <si>
    <t>Montáž uzemňovacího vedení s upevněním, propojením a připojením pomocí svorek v zemi s izolací spojů pásku průřezu do 120 mm2 v městské zástavbě</t>
  </si>
  <si>
    <t>https://podminky.urs.cz/item/CS_URS_2025_01/741410021</t>
  </si>
  <si>
    <t>8</t>
  </si>
  <si>
    <t>35442062</t>
  </si>
  <si>
    <t>pás zemnící 30x4mm FeZn</t>
  </si>
  <si>
    <t>-54908003</t>
  </si>
  <si>
    <t>75*0,95</t>
  </si>
  <si>
    <t>71,25*1,05 'Přepočtené koeficientem množství</t>
  </si>
  <si>
    <t>9</t>
  </si>
  <si>
    <t>741420021</t>
  </si>
  <si>
    <t>Montáž svorka hromosvodná se 2 šrouby</t>
  </si>
  <si>
    <t>1484962056</t>
  </si>
  <si>
    <t>Montáž hromosvodného vedení svorek se 2 šrouby</t>
  </si>
  <si>
    <t>https://podminky.urs.cz/item/CS_URS_2025_01/741420021</t>
  </si>
  <si>
    <t>10</t>
  </si>
  <si>
    <t>35441885</t>
  </si>
  <si>
    <t>svorka spojovací pro lano D 8-10mm</t>
  </si>
  <si>
    <t>-400940995</t>
  </si>
  <si>
    <t>11</t>
  </si>
  <si>
    <t>741420022</t>
  </si>
  <si>
    <t>Montáž svorka hromosvodná se 3 a více šrouby</t>
  </si>
  <si>
    <t>1610914463</t>
  </si>
  <si>
    <t>Montáž hromosvodného vedení svorek se 3 a více šrouby</t>
  </si>
  <si>
    <t>https://podminky.urs.cz/item/CS_URS_2025_01/741420022</t>
  </si>
  <si>
    <t>35441875</t>
  </si>
  <si>
    <t>svorka křížová pro vodič D 6-10mm</t>
  </si>
  <si>
    <t>-1349764932</t>
  </si>
  <si>
    <t>13</t>
  </si>
  <si>
    <t>741420023</t>
  </si>
  <si>
    <t>Montáž svorka hromosvodná na okapové žlaby</t>
  </si>
  <si>
    <t>-1947026051</t>
  </si>
  <si>
    <t>Montáž hromosvodného vedení svorek na okapové žlaby</t>
  </si>
  <si>
    <t>https://podminky.urs.cz/item/CS_URS_2025_01/741420023</t>
  </si>
  <si>
    <t>14</t>
  </si>
  <si>
    <t>35431038</t>
  </si>
  <si>
    <t>svorka uzemnění FeZn na okapové žlaby, 60mm</t>
  </si>
  <si>
    <t>1023123695</t>
  </si>
  <si>
    <t>15</t>
  </si>
  <si>
    <t>375574293</t>
  </si>
  <si>
    <t>354420415R</t>
  </si>
  <si>
    <t xml:space="preserve">svorka k jímací tyči nerez SJ 1b N </t>
  </si>
  <si>
    <t>-248582363</t>
  </si>
  <si>
    <t>17</t>
  </si>
  <si>
    <t>741420031</t>
  </si>
  <si>
    <t>Montáž svorka hromosvodná na potrubí D do 200 mm se zhotovením</t>
  </si>
  <si>
    <t>-270777330</t>
  </si>
  <si>
    <t>Montáž hromosvodného vedení svorek na potrubí Ø do 200 mm se zhotovením</t>
  </si>
  <si>
    <t>https://podminky.urs.cz/item/CS_URS_2025_01/741420031</t>
  </si>
  <si>
    <t>18</t>
  </si>
  <si>
    <t>354420435R</t>
  </si>
  <si>
    <t>svorka na okapové svody ST s páskem nerez</t>
  </si>
  <si>
    <t>-2117591292</t>
  </si>
  <si>
    <t>19</t>
  </si>
  <si>
    <t>1982568340</t>
  </si>
  <si>
    <t>20</t>
  </si>
  <si>
    <t>354420352R</t>
  </si>
  <si>
    <t xml:space="preserve">svorka zkušební nerez SZc N </t>
  </si>
  <si>
    <t>-1540553796</t>
  </si>
  <si>
    <t xml:space="preserve">Svorka zkušební nerez SZc N </t>
  </si>
  <si>
    <t>1901657451</t>
  </si>
  <si>
    <t>22</t>
  </si>
  <si>
    <t>354419965R</t>
  </si>
  <si>
    <t xml:space="preserve">svorka pozinkovaná páska-drát  SR3  FeZn</t>
  </si>
  <si>
    <t>-351801216</t>
  </si>
  <si>
    <t>23</t>
  </si>
  <si>
    <t>741420051</t>
  </si>
  <si>
    <t>Montáž vedení hromosvodné-úhelník nebo trubka s držáky do zdiva</t>
  </si>
  <si>
    <t>1632146258</t>
  </si>
  <si>
    <t>Montáž hromosvodného vedení ochranných prvků úhelníků nebo trubek s držáky do zdiva</t>
  </si>
  <si>
    <t>https://podminky.urs.cz/item/CS_URS_2025_01/741420051</t>
  </si>
  <si>
    <t>24</t>
  </si>
  <si>
    <t>35441804R</t>
  </si>
  <si>
    <t>trubka ochranná na ochranu svodu - 1700mm, nerez včetně držáků</t>
  </si>
  <si>
    <t>961830120</t>
  </si>
  <si>
    <t>25</t>
  </si>
  <si>
    <t>741430005</t>
  </si>
  <si>
    <t>Montáž tyč jímací délky do 3 m na stojan</t>
  </si>
  <si>
    <t>642152148</t>
  </si>
  <si>
    <t>Montáž jímacích tyčí délky do 3 m, na stojan</t>
  </si>
  <si>
    <t>https://podminky.urs.cz/item/CS_URS_2025_01/741430005</t>
  </si>
  <si>
    <t>26</t>
  </si>
  <si>
    <t>354421473R</t>
  </si>
  <si>
    <t>tyč jímací s rovným koncem 2500mm AlMgSi</t>
  </si>
  <si>
    <t>1606857211</t>
  </si>
  <si>
    <t>27</t>
  </si>
  <si>
    <t>354422616R</t>
  </si>
  <si>
    <t>podstavec betonový k upevnění jímací tyče ≤ 3 m na ploché pevné střeše s podložkou 19 kg</t>
  </si>
  <si>
    <t>592306339</t>
  </si>
  <si>
    <t>28</t>
  </si>
  <si>
    <t>741430012</t>
  </si>
  <si>
    <t>Montáž tyč jímací délky přes 3 m na stojan</t>
  </si>
  <si>
    <t>900880247</t>
  </si>
  <si>
    <t>Montáž jímacích tyčí délky přes 3 m, na stojan</t>
  </si>
  <si>
    <t>https://podminky.urs.cz/item/CS_URS_2025_01/741430012</t>
  </si>
  <si>
    <t>29</t>
  </si>
  <si>
    <t>35442148</t>
  </si>
  <si>
    <t>tyč jímací s rovným koncem 5000mm AlMgSi</t>
  </si>
  <si>
    <t>-2015188813</t>
  </si>
  <si>
    <t>30</t>
  </si>
  <si>
    <t>-473338624</t>
  </si>
  <si>
    <t>31</t>
  </si>
  <si>
    <t>741420103</t>
  </si>
  <si>
    <t>Montáž držáků oddáleného vedení na trubku</t>
  </si>
  <si>
    <t>-1992808932</t>
  </si>
  <si>
    <t>Montáž oddáleného vedení držáků na trubku</t>
  </si>
  <si>
    <t>https://podminky.urs.cz/item/CS_URS_2025_01/741420103</t>
  </si>
  <si>
    <t>35442202</t>
  </si>
  <si>
    <t>držák oddáleného hromosvodu FeZn na trubku pr. 54-61mm (2")</t>
  </si>
  <si>
    <t>-153405031</t>
  </si>
  <si>
    <t>33</t>
  </si>
  <si>
    <t>741420121</t>
  </si>
  <si>
    <t>Montáž izolační tyče oddáleného vedení</t>
  </si>
  <si>
    <t>-379682137</t>
  </si>
  <si>
    <t>Montáž oddáleného vedení izolační tyče</t>
  </si>
  <si>
    <t>https://podminky.urs.cz/item/CS_URS_2025_01/741420121</t>
  </si>
  <si>
    <t>34</t>
  </si>
  <si>
    <t>354422235R</t>
  </si>
  <si>
    <t xml:space="preserve">tyč izolační GFK pro jímací tyč ITJ 93c  příložky a spoj mat. nerez 930mm</t>
  </si>
  <si>
    <t>-2014659590</t>
  </si>
  <si>
    <t>35</t>
  </si>
  <si>
    <t>741420083</t>
  </si>
  <si>
    <t>Montáž vedení hromosvodné-štítek k označení svodu</t>
  </si>
  <si>
    <t>95415420</t>
  </si>
  <si>
    <t>Montáž hromosvodného vedení doplňků štítků k označení svodů</t>
  </si>
  <si>
    <t>https://podminky.urs.cz/item/CS_URS_2025_01/741420083</t>
  </si>
  <si>
    <t>36</t>
  </si>
  <si>
    <t>35442110</t>
  </si>
  <si>
    <t>štítek plastový - čísla svodů</t>
  </si>
  <si>
    <t>-488251801</t>
  </si>
  <si>
    <t>37</t>
  </si>
  <si>
    <t>741410051</t>
  </si>
  <si>
    <t>Montáž jiskřiště</t>
  </si>
  <si>
    <t>-1415725202</t>
  </si>
  <si>
    <t>Montáž uzemňovacího vedení s upevněním, propojením a připojením pomocí svorek doplňků jiskřiště</t>
  </si>
  <si>
    <t>https://podminky.urs.cz/item/CS_URS_2025_01/741410051</t>
  </si>
  <si>
    <t>38</t>
  </si>
  <si>
    <t>35442177R</t>
  </si>
  <si>
    <t xml:space="preserve">oddělovací jiskřiště 100 kA se 2 svorníky pro anténní stožár </t>
  </si>
  <si>
    <t>2121068678</t>
  </si>
  <si>
    <t>39</t>
  </si>
  <si>
    <t>741420925R</t>
  </si>
  <si>
    <t>Antikorozní nátěr spojovacích svorek v uzemnění</t>
  </si>
  <si>
    <t>-610225197</t>
  </si>
  <si>
    <t>741-2</t>
  </si>
  <si>
    <t xml:space="preserve">Doplnění přepěťové ochrany </t>
  </si>
  <si>
    <t>40</t>
  </si>
  <si>
    <t>741322031R</t>
  </si>
  <si>
    <t>Montáž a dodávka přepěťová ochrana SPD typu 1 a 2 - svodič bleskových proudů a přepětí, kombinovaný T1+T2 (25 kA)</t>
  </si>
  <si>
    <t>1225165877</t>
  </si>
  <si>
    <t>Poznámka k položce:_x000d_
dle přístrojových standardů nemocnice</t>
  </si>
  <si>
    <t>41</t>
  </si>
  <si>
    <t>741325801R</t>
  </si>
  <si>
    <t xml:space="preserve">Demontáž stávající přepěťové ochrany v hlavním vstupním rozvaděči objektu </t>
  </si>
  <si>
    <t>1162292659</t>
  </si>
  <si>
    <t>Demontáž stávající přepěťové ochrany v hlavním vstupním rozvaděči objektu</t>
  </si>
  <si>
    <t>42</t>
  </si>
  <si>
    <t>741322181R</t>
  </si>
  <si>
    <t>Úpravy v hlavním rozvaděči pro osazení přepěťové ochrany</t>
  </si>
  <si>
    <t>soubor</t>
  </si>
  <si>
    <t>-94132370</t>
  </si>
  <si>
    <t>741-3</t>
  </si>
  <si>
    <t>Ostatní</t>
  </si>
  <si>
    <t>43</t>
  </si>
  <si>
    <t>741830001R</t>
  </si>
  <si>
    <t>Provedení výchozí revize uzemnění a hromosvodu</t>
  </si>
  <si>
    <t>-1699238689</t>
  </si>
  <si>
    <t>44</t>
  </si>
  <si>
    <t>998741401R</t>
  </si>
  <si>
    <t>Přesun hmot pro hromosvod a uzemnění a manipulace s materiálem v objektech v přes 12 do 24 m</t>
  </si>
  <si>
    <t>1535308307</t>
  </si>
  <si>
    <t>Práce a dodávky M</t>
  </si>
  <si>
    <t>46-M</t>
  </si>
  <si>
    <t>Zemní práce při extr.mont.pracích</t>
  </si>
  <si>
    <t>45</t>
  </si>
  <si>
    <t>460010025</t>
  </si>
  <si>
    <t>Vytyčení trasy inženýrských sítí v zastavěném prostoru</t>
  </si>
  <si>
    <t>km</t>
  </si>
  <si>
    <t>64</t>
  </si>
  <si>
    <t>379560570</t>
  </si>
  <si>
    <t>https://podminky.urs.cz/item/CS_URS_2025_01/460010025</t>
  </si>
  <si>
    <t>46</t>
  </si>
  <si>
    <t>460061141</t>
  </si>
  <si>
    <t>Ocelové mobilní oplocení výšky do 1,5 m pro zabezpečení výkopu a objektů u elektromontážních prací zřízení</t>
  </si>
  <si>
    <t>1511229107</t>
  </si>
  <si>
    <t>Zabezpečení výkopu a objektů ocelové mobilní oplocení výšky do 1,5 m zřízení</t>
  </si>
  <si>
    <t>https://podminky.urs.cz/item/CS_URS_2025_01/460061141</t>
  </si>
  <si>
    <t>47</t>
  </si>
  <si>
    <t>460061142</t>
  </si>
  <si>
    <t>Ocelové mobilní oplocení výšky do 1,5 m pro zabezpečení výkopu a objektů u elektromontážních prací odstranění</t>
  </si>
  <si>
    <t>669906098</t>
  </si>
  <si>
    <t>Zabezpečení výkopu a objektů ocelové mobilní oplocení výšky do 1,5 m odstranění</t>
  </si>
  <si>
    <t>https://podminky.urs.cz/item/CS_URS_2025_01/460061142</t>
  </si>
  <si>
    <t>48</t>
  </si>
  <si>
    <t>460110001R</t>
  </si>
  <si>
    <t>Sonda pro vyhledání inženýrských sítí - ruční výkop</t>
  </si>
  <si>
    <t>-1196446590</t>
  </si>
  <si>
    <t>49</t>
  </si>
  <si>
    <t>460110101R</t>
  </si>
  <si>
    <t>Sonda pro vyhledání inženýrských sítí - ruční zához s úpravou terénu</t>
  </si>
  <si>
    <t>-1609499932</t>
  </si>
  <si>
    <t>50</t>
  </si>
  <si>
    <t>460161162</t>
  </si>
  <si>
    <t>Hloubení kabelových rýh ručně š 35 cm hl 70 cm v hornině tř I skupiny 3</t>
  </si>
  <si>
    <t>-372382914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</si>
  <si>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</si>
  <si>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https://podminky.urs.cz/item/CS_URS_2025_01/460161162</t>
  </si>
  <si>
    <t>51</t>
  </si>
  <si>
    <t>460431172</t>
  </si>
  <si>
    <t>Zásyp kabelových rýh ručně se zhutněním š 35 cm hl 70 cm z horniny tř I skupiny 3</t>
  </si>
  <si>
    <t>-492592964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</si>
  <si>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</si>
  <si>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https://podminky.urs.cz/item/CS_URS_2025_01/460431172</t>
  </si>
  <si>
    <t>52</t>
  </si>
  <si>
    <t>460581131</t>
  </si>
  <si>
    <t>Uvedení nezpevněného terénu do původního stavu v místě dočasného uložení výkopku s vyhrabáním, srovnáním a částečným dosetím trávy</t>
  </si>
  <si>
    <t>m2</t>
  </si>
  <si>
    <t>1397868243</t>
  </si>
  <si>
    <t>Úprava terénu uvedení nezpevněného terénu do původního stavu v místě dočasného uložení výkopku s vyhrabáním, srovnáním a částečným dosetím trávy</t>
  </si>
  <si>
    <t>https://podminky.urs.cz/item/CS_URS_2025_01/460581131</t>
  </si>
  <si>
    <t>53</t>
  </si>
  <si>
    <t>468021212</t>
  </si>
  <si>
    <t>Rozebrání dlažeb při elektromontážích ručně z dlaždic betonových nebo keramických do písku spáry nezalité</t>
  </si>
  <si>
    <t>1895975941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</si>
  <si>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</si>
  <si>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https://podminky.urs.cz/item/CS_URS_2025_01/468021212</t>
  </si>
  <si>
    <t>"okap.chodník"32,5</t>
  </si>
  <si>
    <t>54</t>
  </si>
  <si>
    <t>460911121</t>
  </si>
  <si>
    <t>Očištění dlaždic betonových čtyřhranných z rozebraných dlažeb při elektromontážích</t>
  </si>
  <si>
    <t>758787342</t>
  </si>
  <si>
    <t>Očištění vybouraných prvků z vozovek a chodníků kostek nebo dlaždic od spojovacího materiálu s původní výplní spár kamenivem, s odklizením a uložením na vzdálenost 3 m dlaždic betonových čtyřhranných</t>
  </si>
  <si>
    <t>https://podminky.urs.cz/item/CS_URS_2025_01/460911121</t>
  </si>
  <si>
    <t>55</t>
  </si>
  <si>
    <t>460921221</t>
  </si>
  <si>
    <t>Kladení dlažby po překopech při elektromontážích dlaždice betonové 4hranné do lože z kameniva těženého</t>
  </si>
  <si>
    <t>-1508668441</t>
  </si>
  <si>
    <t>Vyspravení krytu po překopech kladení dlažby pro pokládání kabelů, včetně rozprostření, urovnání a zhutnění podkladu a provedení lože z kameniva těženého z dlaždic betonových čtyřhranných</t>
  </si>
  <si>
    <t>https://podminky.urs.cz/item/CS_URS_2025_01/460921221</t>
  </si>
  <si>
    <t>"zpětné doplnění rozebranou a očištěnou dlažbou"32,5</t>
  </si>
  <si>
    <t>56</t>
  </si>
  <si>
    <t>468023111R</t>
  </si>
  <si>
    <t>Vyjmutí dlaždice pochozího chodníčku její úprava pro prostup ochranné trubky, očištění a opětné položení na místo</t>
  </si>
  <si>
    <t>-1916922170</t>
  </si>
  <si>
    <t>57</t>
  </si>
  <si>
    <t>469981111</t>
  </si>
  <si>
    <t>Přesun hmot pro pomocné stavební práce při elektromotážích</t>
  </si>
  <si>
    <t>t</t>
  </si>
  <si>
    <t>1676536761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</si>
  <si>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</si>
  <si>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</si>
  <si>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</si>
  <si>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</si>
  <si>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</si>
  <si>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zeměměřičské a projektové práce</t>
  </si>
  <si>
    <t>58</t>
  </si>
  <si>
    <t>013254000</t>
  </si>
  <si>
    <t>Dokumentace skutečného provedení stavby</t>
  </si>
  <si>
    <t>1024</t>
  </si>
  <si>
    <t>696295671</t>
  </si>
  <si>
    <t>https://podminky.urs.cz/item/CS_URS_2025_01/013254000</t>
  </si>
  <si>
    <t>VRN6</t>
  </si>
  <si>
    <t>Územní vlivy</t>
  </si>
  <si>
    <t>59</t>
  </si>
  <si>
    <t>063002001R</t>
  </si>
  <si>
    <t>Zajištění montážních prací hromosvodu pomocí plošiny, žebříku nebo horolezeckého vybavení přepočtené na 1m hromosvodního vedení na střeše a stěnách objektu</t>
  </si>
  <si>
    <t>-718523569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</si>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</sst>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420001" TargetMode="External" /><Relationship Id="rId2" Type="http://schemas.openxmlformats.org/officeDocument/2006/relationships/hyperlink" Target="https://podminky.urs.cz/item/CS_URS_2025_01/741410003" TargetMode="External" /><Relationship Id="rId3" Type="http://schemas.openxmlformats.org/officeDocument/2006/relationships/hyperlink" Target="https://podminky.urs.cz/item/CS_URS_2025_01/741410021" TargetMode="External" /><Relationship Id="rId4" Type="http://schemas.openxmlformats.org/officeDocument/2006/relationships/hyperlink" Target="https://podminky.urs.cz/item/CS_URS_2025_01/741420021" TargetMode="External" /><Relationship Id="rId5" Type="http://schemas.openxmlformats.org/officeDocument/2006/relationships/hyperlink" Target="https://podminky.urs.cz/item/CS_URS_2025_01/741420022" TargetMode="External" /><Relationship Id="rId6" Type="http://schemas.openxmlformats.org/officeDocument/2006/relationships/hyperlink" Target="https://podminky.urs.cz/item/CS_URS_2025_01/741420023" TargetMode="External" /><Relationship Id="rId7" Type="http://schemas.openxmlformats.org/officeDocument/2006/relationships/hyperlink" Target="https://podminky.urs.cz/item/CS_URS_2025_01/741420021" TargetMode="External" /><Relationship Id="rId8" Type="http://schemas.openxmlformats.org/officeDocument/2006/relationships/hyperlink" Target="https://podminky.urs.cz/item/CS_URS_2025_01/741420031" TargetMode="External" /><Relationship Id="rId9" Type="http://schemas.openxmlformats.org/officeDocument/2006/relationships/hyperlink" Target="https://podminky.urs.cz/item/CS_URS_2025_01/741420021" TargetMode="External" /><Relationship Id="rId10" Type="http://schemas.openxmlformats.org/officeDocument/2006/relationships/hyperlink" Target="https://podminky.urs.cz/item/CS_URS_2025_01/741420022" TargetMode="External" /><Relationship Id="rId11" Type="http://schemas.openxmlformats.org/officeDocument/2006/relationships/hyperlink" Target="https://podminky.urs.cz/item/CS_URS_2025_01/741420051" TargetMode="External" /><Relationship Id="rId12" Type="http://schemas.openxmlformats.org/officeDocument/2006/relationships/hyperlink" Target="https://podminky.urs.cz/item/CS_URS_2025_01/741430005" TargetMode="External" /><Relationship Id="rId13" Type="http://schemas.openxmlformats.org/officeDocument/2006/relationships/hyperlink" Target="https://podminky.urs.cz/item/CS_URS_2025_01/741430012" TargetMode="External" /><Relationship Id="rId14" Type="http://schemas.openxmlformats.org/officeDocument/2006/relationships/hyperlink" Target="https://podminky.urs.cz/item/CS_URS_2025_01/741420103" TargetMode="External" /><Relationship Id="rId15" Type="http://schemas.openxmlformats.org/officeDocument/2006/relationships/hyperlink" Target="https://podminky.urs.cz/item/CS_URS_2025_01/741420121" TargetMode="External" /><Relationship Id="rId16" Type="http://schemas.openxmlformats.org/officeDocument/2006/relationships/hyperlink" Target="https://podminky.urs.cz/item/CS_URS_2025_01/741420083" TargetMode="External" /><Relationship Id="rId17" Type="http://schemas.openxmlformats.org/officeDocument/2006/relationships/hyperlink" Target="https://podminky.urs.cz/item/CS_URS_2025_01/741410051" TargetMode="External" /><Relationship Id="rId18" Type="http://schemas.openxmlformats.org/officeDocument/2006/relationships/hyperlink" Target="https://podminky.urs.cz/item/CS_URS_2025_01/460010025" TargetMode="External" /><Relationship Id="rId19" Type="http://schemas.openxmlformats.org/officeDocument/2006/relationships/hyperlink" Target="https://podminky.urs.cz/item/CS_URS_2025_01/460061141" TargetMode="External" /><Relationship Id="rId20" Type="http://schemas.openxmlformats.org/officeDocument/2006/relationships/hyperlink" Target="https://podminky.urs.cz/item/CS_URS_2025_01/460061142" TargetMode="External" /><Relationship Id="rId21" Type="http://schemas.openxmlformats.org/officeDocument/2006/relationships/hyperlink" Target="https://podminky.urs.cz/item/CS_URS_2025_01/460161162" TargetMode="External" /><Relationship Id="rId22" Type="http://schemas.openxmlformats.org/officeDocument/2006/relationships/hyperlink" Target="https://podminky.urs.cz/item/CS_URS_2025_01/460431172" TargetMode="External" /><Relationship Id="rId23" Type="http://schemas.openxmlformats.org/officeDocument/2006/relationships/hyperlink" Target="https://podminky.urs.cz/item/CS_URS_2025_01/460581131" TargetMode="External" /><Relationship Id="rId24" Type="http://schemas.openxmlformats.org/officeDocument/2006/relationships/hyperlink" Target="https://podminky.urs.cz/item/CS_URS_2025_01/468021212" TargetMode="External" /><Relationship Id="rId25" Type="http://schemas.openxmlformats.org/officeDocument/2006/relationships/hyperlink" Target="https://podminky.urs.cz/item/CS_URS_2025_01/460911121" TargetMode="External" /><Relationship Id="rId26" Type="http://schemas.openxmlformats.org/officeDocument/2006/relationships/hyperlink" Target="https://podminky.urs.cz/item/CS_URS_2025_01/460921221" TargetMode="External" /><Relationship Id="rId27" Type="http://schemas.openxmlformats.org/officeDocument/2006/relationships/hyperlink" Target="https://podminky.urs.cz/item/CS_URS_2025_01/469981111" TargetMode="External" /><Relationship Id="rId28" Type="http://schemas.openxmlformats.org/officeDocument/2006/relationships/hyperlink" Target="https://podminky.urs.cz/item/CS_URS_2025_01/013254000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Hromosvod-DZS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OBNOVA BLESKOSVODŮ V JIČÍNĚ DLE ČSN EN 62 305 - (1-4) ed.2 - NEMOCNICE JIČÍN - OBJEKT DZS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JIČÍN - OBJEKT DZS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36</v>
      </c>
      <c r="AJ49" s="41"/>
      <c r="AK49" s="41"/>
      <c r="AL49" s="41"/>
      <c r="AM49" s="74" t="str">
        <f>IF(E17="","",E17)</f>
        <v xml:space="preserve"> Ing. Josef Ehl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78</v>
      </c>
      <c r="BT54" s="110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37.5" customHeight="1">
      <c r="A55" s="111" t="s">
        <v>82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'Hromosvod-DZS - OBNOVA BL...'!J28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'Hromosvod-DZS - OBNOVA BL...'!P83</f>
        <v>0</v>
      </c>
      <c r="AV55" s="120">
        <f>'Hromosvod-DZS - OBNOVA BL...'!J31</f>
        <v>0</v>
      </c>
      <c r="AW55" s="120">
        <f>'Hromosvod-DZS - OBNOVA BL...'!J32</f>
        <v>0</v>
      </c>
      <c r="AX55" s="120">
        <f>'Hromosvod-DZS - OBNOVA BL...'!J33</f>
        <v>0</v>
      </c>
      <c r="AY55" s="120">
        <f>'Hromosvod-DZS - OBNOVA BL...'!J34</f>
        <v>0</v>
      </c>
      <c r="AZ55" s="120">
        <f>'Hromosvod-DZS - OBNOVA BL...'!F31</f>
        <v>0</v>
      </c>
      <c r="BA55" s="120">
        <f>'Hromosvod-DZS - OBNOVA BL...'!F32</f>
        <v>0</v>
      </c>
      <c r="BB55" s="120">
        <f>'Hromosvod-DZS - OBNOVA BL...'!F33</f>
        <v>0</v>
      </c>
      <c r="BC55" s="120">
        <f>'Hromosvod-DZS - OBNOVA BL...'!F34</f>
        <v>0</v>
      </c>
      <c r="BD55" s="122">
        <f>'Hromosvod-DZS - OBNOVA BL...'!F35</f>
        <v>0</v>
      </c>
      <c r="BE55" s="7"/>
      <c r="BT55" s="123" t="s">
        <v>84</v>
      </c>
      <c r="BU55" s="123" t="s">
        <v>85</v>
      </c>
      <c r="BV55" s="123" t="s">
        <v>80</v>
      </c>
      <c r="BW55" s="123" t="s">
        <v>5</v>
      </c>
      <c r="BX55" s="123" t="s">
        <v>81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XfwzNltVOpNSTCqJySDDWvCuwPWRpsw8T2pT2uLASaEe4FwefTzf2jgz2HVJEGFcXkdBtckqEUYdH9nphNasHA==" hashValue="vYyxqukWmuWP8PFvg7iW1JCfaKRJS6FeiTS256N5AW6d2p5qlk33Mz4btpJfMs2FULCxLDftaQhI0iRFyuFh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Hromosvod-DZS - OBNOVA B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86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30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21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22</v>
      </c>
      <c r="E10" s="39"/>
      <c r="F10" s="131" t="s">
        <v>23</v>
      </c>
      <c r="G10" s="39"/>
      <c r="H10" s="39"/>
      <c r="I10" s="128" t="s">
        <v>24</v>
      </c>
      <c r="J10" s="132" t="str">
        <f>'Rekapitulace stavby'!AN8</f>
        <v>7. 3. 2025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133" t="s">
        <v>26</v>
      </c>
      <c r="E11" s="39"/>
      <c r="F11" s="134" t="s">
        <v>27</v>
      </c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28</v>
      </c>
      <c r="E12" s="39"/>
      <c r="F12" s="39"/>
      <c r="G12" s="39"/>
      <c r="H12" s="39"/>
      <c r="I12" s="128" t="s">
        <v>29</v>
      </c>
      <c r="J12" s="131" t="s">
        <v>30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33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34</v>
      </c>
      <c r="E15" s="39"/>
      <c r="F15" s="39"/>
      <c r="G15" s="39"/>
      <c r="H15" s="39"/>
      <c r="I15" s="128" t="s">
        <v>29</v>
      </c>
      <c r="J15" s="33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36</v>
      </c>
      <c r="E18" s="39"/>
      <c r="F18" s="39"/>
      <c r="G18" s="39"/>
      <c r="H18" s="39"/>
      <c r="I18" s="128" t="s">
        <v>29</v>
      </c>
      <c r="J18" s="131" t="s">
        <v>37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38</v>
      </c>
      <c r="F19" s="39"/>
      <c r="G19" s="39"/>
      <c r="H19" s="39"/>
      <c r="I19" s="128" t="s">
        <v>32</v>
      </c>
      <c r="J19" s="131" t="s">
        <v>39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41</v>
      </c>
      <c r="E21" s="39"/>
      <c r="F21" s="39"/>
      <c r="G21" s="39"/>
      <c r="H21" s="39"/>
      <c r="I21" s="128" t="s">
        <v>29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5"/>
      <c r="B25" s="136"/>
      <c r="C25" s="135"/>
      <c r="D25" s="135"/>
      <c r="E25" s="137" t="s">
        <v>44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0" t="s">
        <v>45</v>
      </c>
      <c r="E28" s="39"/>
      <c r="F28" s="39"/>
      <c r="G28" s="39"/>
      <c r="H28" s="39"/>
      <c r="I28" s="39"/>
      <c r="J28" s="141">
        <f>ROUND(J83,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2" t="s">
        <v>47</v>
      </c>
      <c r="G30" s="39"/>
      <c r="H30" s="39"/>
      <c r="I30" s="142" t="s">
        <v>46</v>
      </c>
      <c r="J30" s="142" t="s">
        <v>48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3" t="s">
        <v>49</v>
      </c>
      <c r="E31" s="128" t="s">
        <v>50</v>
      </c>
      <c r="F31" s="144">
        <f>ROUND((SUM(BE83:BE265)),  2)</f>
        <v>0</v>
      </c>
      <c r="G31" s="39"/>
      <c r="H31" s="39"/>
      <c r="I31" s="145">
        <v>0.20999999999999999</v>
      </c>
      <c r="J31" s="144">
        <f>ROUND(((SUM(BE83:BE265))*I31),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51</v>
      </c>
      <c r="F32" s="144">
        <f>ROUND((SUM(BF83:BF265)),  2)</f>
        <v>0</v>
      </c>
      <c r="G32" s="39"/>
      <c r="H32" s="39"/>
      <c r="I32" s="145">
        <v>0.12</v>
      </c>
      <c r="J32" s="144">
        <f>ROUND(((SUM(BF83:BF265))*I32),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52</v>
      </c>
      <c r="F33" s="144">
        <f>ROUND((SUM(BG83:BG265)),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53</v>
      </c>
      <c r="F34" s="144">
        <f>ROUND((SUM(BH83:BH265)),  2)</f>
        <v>0</v>
      </c>
      <c r="G34" s="39"/>
      <c r="H34" s="39"/>
      <c r="I34" s="145">
        <v>0.12</v>
      </c>
      <c r="J34" s="144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54</v>
      </c>
      <c r="F35" s="144">
        <f>ROUND((SUM(BI83:BI265)),  2)</f>
        <v>0</v>
      </c>
      <c r="G35" s="39"/>
      <c r="H35" s="39"/>
      <c r="I35" s="145">
        <v>0</v>
      </c>
      <c r="J35" s="144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6"/>
      <c r="D37" s="147" t="s">
        <v>55</v>
      </c>
      <c r="E37" s="148"/>
      <c r="F37" s="148"/>
      <c r="G37" s="149" t="s">
        <v>56</v>
      </c>
      <c r="H37" s="150" t="s">
        <v>57</v>
      </c>
      <c r="I37" s="148"/>
      <c r="J37" s="151">
        <f>SUM(J28:J35)</f>
        <v>0</v>
      </c>
      <c r="K37" s="152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3" t="s">
        <v>88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2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30" customHeight="1">
      <c r="A46" s="39"/>
      <c r="B46" s="40"/>
      <c r="C46" s="41"/>
      <c r="D46" s="41"/>
      <c r="E46" s="70" t="str">
        <f>E7</f>
        <v>OBNOVA BLESKOSVODŮ V JIČÍNĚ DLE ČSN EN 62 305 - (1-4) ed.2 - NEMOCNICE JIČÍN - OBJEKT DZS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2" t="s">
        <v>22</v>
      </c>
      <c r="D48" s="41"/>
      <c r="E48" s="41"/>
      <c r="F48" s="27" t="str">
        <f>F10</f>
        <v>NEMOCNICE JIČÍN - OBJEKT DZS</v>
      </c>
      <c r="G48" s="41"/>
      <c r="H48" s="41"/>
      <c r="I48" s="32" t="s">
        <v>24</v>
      </c>
      <c r="J48" s="73" t="str">
        <f>IF(J10="","",J10)</f>
        <v>7. 3. 2025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2" t="s">
        <v>28</v>
      </c>
      <c r="D50" s="41"/>
      <c r="E50" s="41"/>
      <c r="F50" s="27" t="str">
        <f>E13</f>
        <v xml:space="preserve"> Královéhradecký kraj</v>
      </c>
      <c r="G50" s="41"/>
      <c r="H50" s="41"/>
      <c r="I50" s="32" t="s">
        <v>36</v>
      </c>
      <c r="J50" s="37" t="str">
        <f>E19</f>
        <v xml:space="preserve"> Ing. Josef Ehl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2" t="s">
        <v>34</v>
      </c>
      <c r="D51" s="41"/>
      <c r="E51" s="41"/>
      <c r="F51" s="27" t="str">
        <f>IF(E16="","",E16)</f>
        <v>Vyplň údaj</v>
      </c>
      <c r="G51" s="41"/>
      <c r="H51" s="41"/>
      <c r="I51" s="32" t="s">
        <v>41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89</v>
      </c>
      <c r="D53" s="158"/>
      <c r="E53" s="158"/>
      <c r="F53" s="158"/>
      <c r="G53" s="158"/>
      <c r="H53" s="158"/>
      <c r="I53" s="158"/>
      <c r="J53" s="159" t="s">
        <v>90</v>
      </c>
      <c r="K53" s="158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77</v>
      </c>
      <c r="D55" s="41"/>
      <c r="E55" s="41"/>
      <c r="F55" s="41"/>
      <c r="G55" s="41"/>
      <c r="H55" s="41"/>
      <c r="I55" s="41"/>
      <c r="J55" s="103">
        <f>J83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7" t="s">
        <v>91</v>
      </c>
    </row>
    <row r="56" s="9" customFormat="1" ht="24.96" customHeight="1">
      <c r="A56" s="9"/>
      <c r="B56" s="161"/>
      <c r="C56" s="162"/>
      <c r="D56" s="163" t="s">
        <v>92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93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94</v>
      </c>
      <c r="E58" s="170"/>
      <c r="F58" s="170"/>
      <c r="G58" s="170"/>
      <c r="H58" s="170"/>
      <c r="I58" s="170"/>
      <c r="J58" s="171">
        <f>J86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7"/>
      <c r="C59" s="168"/>
      <c r="D59" s="169" t="s">
        <v>95</v>
      </c>
      <c r="E59" s="170"/>
      <c r="F59" s="170"/>
      <c r="G59" s="170"/>
      <c r="H59" s="170"/>
      <c r="I59" s="170"/>
      <c r="J59" s="171">
        <f>J205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J213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1"/>
      <c r="C61" s="162"/>
      <c r="D61" s="163" t="s">
        <v>97</v>
      </c>
      <c r="E61" s="164"/>
      <c r="F61" s="164"/>
      <c r="G61" s="164"/>
      <c r="H61" s="164"/>
      <c r="I61" s="164"/>
      <c r="J61" s="165">
        <f>J218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7"/>
      <c r="C62" s="168"/>
      <c r="D62" s="169" t="s">
        <v>98</v>
      </c>
      <c r="E62" s="170"/>
      <c r="F62" s="170"/>
      <c r="G62" s="170"/>
      <c r="H62" s="170"/>
      <c r="I62" s="170"/>
      <c r="J62" s="171">
        <f>J219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99</v>
      </c>
      <c r="E63" s="164"/>
      <c r="F63" s="164"/>
      <c r="G63" s="164"/>
      <c r="H63" s="164"/>
      <c r="I63" s="164"/>
      <c r="J63" s="165">
        <f>J258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J259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101</v>
      </c>
      <c r="E65" s="170"/>
      <c r="F65" s="170"/>
      <c r="G65" s="170"/>
      <c r="H65" s="170"/>
      <c r="I65" s="170"/>
      <c r="J65" s="171">
        <f>J263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102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30" customHeight="1">
      <c r="A75" s="39"/>
      <c r="B75" s="40"/>
      <c r="C75" s="41"/>
      <c r="D75" s="41"/>
      <c r="E75" s="70" t="str">
        <f>E7</f>
        <v>OBNOVA BLESKOSVODŮ V JIČÍNĚ DLE ČSN EN 62 305 - (1-4) ed.2 - NEMOCNICE JIČÍN - OBJEKT DZS</v>
      </c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22</v>
      </c>
      <c r="D77" s="41"/>
      <c r="E77" s="41"/>
      <c r="F77" s="27" t="str">
        <f>F10</f>
        <v>NEMOCNICE JIČÍN - OBJEKT DZS</v>
      </c>
      <c r="G77" s="41"/>
      <c r="H77" s="41"/>
      <c r="I77" s="32" t="s">
        <v>24</v>
      </c>
      <c r="J77" s="73" t="str">
        <f>IF(J10="","",J10)</f>
        <v>7. 3. 2025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28</v>
      </c>
      <c r="D79" s="41"/>
      <c r="E79" s="41"/>
      <c r="F79" s="27" t="str">
        <f>E13</f>
        <v xml:space="preserve"> Královéhradecký kraj</v>
      </c>
      <c r="G79" s="41"/>
      <c r="H79" s="41"/>
      <c r="I79" s="32" t="s">
        <v>36</v>
      </c>
      <c r="J79" s="37" t="str">
        <f>E19</f>
        <v xml:space="preserve"> Ing. Josef Ehl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34</v>
      </c>
      <c r="D80" s="41"/>
      <c r="E80" s="41"/>
      <c r="F80" s="27" t="str">
        <f>IF(E16="","",E16)</f>
        <v>Vyplň údaj</v>
      </c>
      <c r="G80" s="41"/>
      <c r="H80" s="41"/>
      <c r="I80" s="32" t="s">
        <v>41</v>
      </c>
      <c r="J80" s="37" t="str">
        <f>E22</f>
        <v xml:space="preserve"> 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3"/>
      <c r="B82" s="174"/>
      <c r="C82" s="175" t="s">
        <v>103</v>
      </c>
      <c r="D82" s="176" t="s">
        <v>64</v>
      </c>
      <c r="E82" s="176" t="s">
        <v>60</v>
      </c>
      <c r="F82" s="176" t="s">
        <v>61</v>
      </c>
      <c r="G82" s="176" t="s">
        <v>104</v>
      </c>
      <c r="H82" s="176" t="s">
        <v>105</v>
      </c>
      <c r="I82" s="176" t="s">
        <v>106</v>
      </c>
      <c r="J82" s="176" t="s">
        <v>90</v>
      </c>
      <c r="K82" s="177" t="s">
        <v>107</v>
      </c>
      <c r="L82" s="178"/>
      <c r="M82" s="93" t="s">
        <v>21</v>
      </c>
      <c r="N82" s="94" t="s">
        <v>49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9">
        <f>BK83</f>
        <v>0</v>
      </c>
      <c r="K83" s="41"/>
      <c r="L83" s="45"/>
      <c r="M83" s="96"/>
      <c r="N83" s="180"/>
      <c r="O83" s="97"/>
      <c r="P83" s="181">
        <f>P84+P218+P258</f>
        <v>0</v>
      </c>
      <c r="Q83" s="97"/>
      <c r="R83" s="181">
        <f>R84+R218+R258</f>
        <v>3.8241100000000006</v>
      </c>
      <c r="S83" s="97"/>
      <c r="T83" s="182">
        <f>T84+T218+T258</f>
        <v>8.2874999999999996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78</v>
      </c>
      <c r="AU83" s="17" t="s">
        <v>91</v>
      </c>
      <c r="BK83" s="183">
        <f>BK84+BK218+BK258</f>
        <v>0</v>
      </c>
    </row>
    <row r="84" s="12" customFormat="1" ht="25.92" customHeight="1">
      <c r="A84" s="12"/>
      <c r="B84" s="184"/>
      <c r="C84" s="185"/>
      <c r="D84" s="186" t="s">
        <v>78</v>
      </c>
      <c r="E84" s="187" t="s">
        <v>115</v>
      </c>
      <c r="F84" s="187" t="s">
        <v>116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0.50873699999999999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86</v>
      </c>
      <c r="AT84" s="196" t="s">
        <v>78</v>
      </c>
      <c r="AU84" s="196" t="s">
        <v>79</v>
      </c>
      <c r="AY84" s="195" t="s">
        <v>117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78</v>
      </c>
      <c r="E85" s="198" t="s">
        <v>118</v>
      </c>
      <c r="F85" s="198" t="s">
        <v>119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P86+P205+P213</f>
        <v>0</v>
      </c>
      <c r="Q85" s="192"/>
      <c r="R85" s="193">
        <f>R86+R205+R213</f>
        <v>0.50873699999999999</v>
      </c>
      <c r="S85" s="192"/>
      <c r="T85" s="194">
        <f>T86+T205+T213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86</v>
      </c>
      <c r="AT85" s="196" t="s">
        <v>78</v>
      </c>
      <c r="AU85" s="196" t="s">
        <v>84</v>
      </c>
      <c r="AY85" s="195" t="s">
        <v>117</v>
      </c>
      <c r="BK85" s="197">
        <f>BK86+BK205+BK213</f>
        <v>0</v>
      </c>
    </row>
    <row r="86" s="12" customFormat="1" ht="20.88" customHeight="1">
      <c r="A86" s="12"/>
      <c r="B86" s="184"/>
      <c r="C86" s="185"/>
      <c r="D86" s="186" t="s">
        <v>78</v>
      </c>
      <c r="E86" s="198" t="s">
        <v>120</v>
      </c>
      <c r="F86" s="198" t="s">
        <v>121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SUM(P87:P204)</f>
        <v>0</v>
      </c>
      <c r="Q86" s="192"/>
      <c r="R86" s="193">
        <f>SUM(R87:R204)</f>
        <v>0.50873699999999999</v>
      </c>
      <c r="S86" s="192"/>
      <c r="T86" s="194">
        <f>SUM(T87:T204)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86</v>
      </c>
      <c r="AT86" s="196" t="s">
        <v>78</v>
      </c>
      <c r="AU86" s="196" t="s">
        <v>86</v>
      </c>
      <c r="AY86" s="195" t="s">
        <v>117</v>
      </c>
      <c r="BK86" s="197">
        <f>SUM(BK87:BK204)</f>
        <v>0</v>
      </c>
    </row>
    <row r="87" s="2" customFormat="1" ht="24.15" customHeight="1">
      <c r="A87" s="39"/>
      <c r="B87" s="40"/>
      <c r="C87" s="200" t="s">
        <v>84</v>
      </c>
      <c r="D87" s="200" t="s">
        <v>122</v>
      </c>
      <c r="E87" s="201" t="s">
        <v>123</v>
      </c>
      <c r="F87" s="202" t="s">
        <v>124</v>
      </c>
      <c r="G87" s="203" t="s">
        <v>125</v>
      </c>
      <c r="H87" s="204">
        <v>285</v>
      </c>
      <c r="I87" s="205"/>
      <c r="J87" s="206">
        <f>ROUND(I87*H87,2)</f>
        <v>0</v>
      </c>
      <c r="K87" s="202" t="s">
        <v>126</v>
      </c>
      <c r="L87" s="45"/>
      <c r="M87" s="207" t="s">
        <v>21</v>
      </c>
      <c r="N87" s="208" t="s">
        <v>50</v>
      </c>
      <c r="O87" s="8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1" t="s">
        <v>127</v>
      </c>
      <c r="AT87" s="211" t="s">
        <v>122</v>
      </c>
      <c r="AU87" s="211" t="s">
        <v>128</v>
      </c>
      <c r="AY87" s="17" t="s">
        <v>117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84</v>
      </c>
      <c r="BK87" s="212">
        <f>ROUND(I87*H87,2)</f>
        <v>0</v>
      </c>
      <c r="BL87" s="17" t="s">
        <v>127</v>
      </c>
      <c r="BM87" s="211" t="s">
        <v>129</v>
      </c>
    </row>
    <row r="88" s="2" customFormat="1">
      <c r="A88" s="39"/>
      <c r="B88" s="40"/>
      <c r="C88" s="41"/>
      <c r="D88" s="213" t="s">
        <v>130</v>
      </c>
      <c r="E88" s="41"/>
      <c r="F88" s="214" t="s">
        <v>131</v>
      </c>
      <c r="G88" s="41"/>
      <c r="H88" s="41"/>
      <c r="I88" s="215"/>
      <c r="J88" s="41"/>
      <c r="K88" s="41"/>
      <c r="L88" s="45"/>
      <c r="M88" s="216"/>
      <c r="N88" s="21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130</v>
      </c>
      <c r="AU88" s="17" t="s">
        <v>128</v>
      </c>
    </row>
    <row r="89" s="2" customFormat="1">
      <c r="A89" s="39"/>
      <c r="B89" s="40"/>
      <c r="C89" s="41"/>
      <c r="D89" s="218" t="s">
        <v>132</v>
      </c>
      <c r="E89" s="41"/>
      <c r="F89" s="219" t="s">
        <v>133</v>
      </c>
      <c r="G89" s="41"/>
      <c r="H89" s="41"/>
      <c r="I89" s="215"/>
      <c r="J89" s="41"/>
      <c r="K89" s="41"/>
      <c r="L89" s="45"/>
      <c r="M89" s="216"/>
      <c r="N89" s="21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132</v>
      </c>
      <c r="AU89" s="17" t="s">
        <v>128</v>
      </c>
    </row>
    <row r="90" s="2" customFormat="1" ht="16.5" customHeight="1">
      <c r="A90" s="39"/>
      <c r="B90" s="40"/>
      <c r="C90" s="220" t="s">
        <v>86</v>
      </c>
      <c r="D90" s="220" t="s">
        <v>134</v>
      </c>
      <c r="E90" s="221" t="s">
        <v>135</v>
      </c>
      <c r="F90" s="222" t="s">
        <v>136</v>
      </c>
      <c r="G90" s="223" t="s">
        <v>137</v>
      </c>
      <c r="H90" s="224">
        <v>40.399000000000001</v>
      </c>
      <c r="I90" s="225"/>
      <c r="J90" s="226">
        <f>ROUND(I90*H90,2)</f>
        <v>0</v>
      </c>
      <c r="K90" s="222" t="s">
        <v>126</v>
      </c>
      <c r="L90" s="227"/>
      <c r="M90" s="228" t="s">
        <v>21</v>
      </c>
      <c r="N90" s="229" t="s">
        <v>50</v>
      </c>
      <c r="O90" s="85"/>
      <c r="P90" s="209">
        <f>O90*H90</f>
        <v>0</v>
      </c>
      <c r="Q90" s="209">
        <v>0.001</v>
      </c>
      <c r="R90" s="209">
        <f>Q90*H90</f>
        <v>0.040399000000000004</v>
      </c>
      <c r="S90" s="209">
        <v>0</v>
      </c>
      <c r="T90" s="21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1" t="s">
        <v>138</v>
      </c>
      <c r="AT90" s="211" t="s">
        <v>134</v>
      </c>
      <c r="AU90" s="211" t="s">
        <v>128</v>
      </c>
      <c r="AY90" s="17" t="s">
        <v>117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84</v>
      </c>
      <c r="BK90" s="212">
        <f>ROUND(I90*H90,2)</f>
        <v>0</v>
      </c>
      <c r="BL90" s="17" t="s">
        <v>127</v>
      </c>
      <c r="BM90" s="211" t="s">
        <v>139</v>
      </c>
    </row>
    <row r="91" s="2" customFormat="1">
      <c r="A91" s="39"/>
      <c r="B91" s="40"/>
      <c r="C91" s="41"/>
      <c r="D91" s="213" t="s">
        <v>130</v>
      </c>
      <c r="E91" s="41"/>
      <c r="F91" s="214" t="s">
        <v>136</v>
      </c>
      <c r="G91" s="41"/>
      <c r="H91" s="41"/>
      <c r="I91" s="215"/>
      <c r="J91" s="41"/>
      <c r="K91" s="41"/>
      <c r="L91" s="45"/>
      <c r="M91" s="216"/>
      <c r="N91" s="21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130</v>
      </c>
      <c r="AU91" s="17" t="s">
        <v>128</v>
      </c>
    </row>
    <row r="92" s="13" customFormat="1">
      <c r="A92" s="13"/>
      <c r="B92" s="230"/>
      <c r="C92" s="231"/>
      <c r="D92" s="213" t="s">
        <v>140</v>
      </c>
      <c r="E92" s="232" t="s">
        <v>21</v>
      </c>
      <c r="F92" s="233" t="s">
        <v>141</v>
      </c>
      <c r="G92" s="231"/>
      <c r="H92" s="234">
        <v>38.475000000000001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140</v>
      </c>
      <c r="AU92" s="240" t="s">
        <v>128</v>
      </c>
      <c r="AV92" s="13" t="s">
        <v>86</v>
      </c>
      <c r="AW92" s="13" t="s">
        <v>40</v>
      </c>
      <c r="AX92" s="13" t="s">
        <v>84</v>
      </c>
      <c r="AY92" s="240" t="s">
        <v>117</v>
      </c>
    </row>
    <row r="93" s="13" customFormat="1">
      <c r="A93" s="13"/>
      <c r="B93" s="230"/>
      <c r="C93" s="231"/>
      <c r="D93" s="213" t="s">
        <v>140</v>
      </c>
      <c r="E93" s="231"/>
      <c r="F93" s="233" t="s">
        <v>142</v>
      </c>
      <c r="G93" s="231"/>
      <c r="H93" s="234">
        <v>40.399000000000001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140</v>
      </c>
      <c r="AU93" s="240" t="s">
        <v>128</v>
      </c>
      <c r="AV93" s="13" t="s">
        <v>86</v>
      </c>
      <c r="AW93" s="13" t="s">
        <v>4</v>
      </c>
      <c r="AX93" s="13" t="s">
        <v>84</v>
      </c>
      <c r="AY93" s="240" t="s">
        <v>117</v>
      </c>
    </row>
    <row r="94" s="2" customFormat="1" ht="16.5" customHeight="1">
      <c r="A94" s="39"/>
      <c r="B94" s="40"/>
      <c r="C94" s="220" t="s">
        <v>128</v>
      </c>
      <c r="D94" s="220" t="s">
        <v>134</v>
      </c>
      <c r="E94" s="221" t="s">
        <v>143</v>
      </c>
      <c r="F94" s="222" t="s">
        <v>144</v>
      </c>
      <c r="G94" s="223" t="s">
        <v>145</v>
      </c>
      <c r="H94" s="224">
        <v>246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50</v>
      </c>
      <c r="O94" s="85"/>
      <c r="P94" s="209">
        <f>O94*H94</f>
        <v>0</v>
      </c>
      <c r="Q94" s="209">
        <v>0.00092000000000000003</v>
      </c>
      <c r="R94" s="209">
        <f>Q94*H94</f>
        <v>0.22631999999999999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138</v>
      </c>
      <c r="AT94" s="211" t="s">
        <v>134</v>
      </c>
      <c r="AU94" s="211" t="s">
        <v>128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127</v>
      </c>
      <c r="BM94" s="211" t="s">
        <v>146</v>
      </c>
    </row>
    <row r="95" s="2" customFormat="1">
      <c r="A95" s="39"/>
      <c r="B95" s="40"/>
      <c r="C95" s="41"/>
      <c r="D95" s="213" t="s">
        <v>130</v>
      </c>
      <c r="E95" s="41"/>
      <c r="F95" s="214" t="s">
        <v>144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130</v>
      </c>
      <c r="AU95" s="17" t="s">
        <v>128</v>
      </c>
    </row>
    <row r="96" s="2" customFormat="1">
      <c r="A96" s="39"/>
      <c r="B96" s="40"/>
      <c r="C96" s="41"/>
      <c r="D96" s="213" t="s">
        <v>147</v>
      </c>
      <c r="E96" s="41"/>
      <c r="F96" s="241" t="s">
        <v>148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147</v>
      </c>
      <c r="AU96" s="17" t="s">
        <v>128</v>
      </c>
    </row>
    <row r="97" s="2" customFormat="1" ht="24.15" customHeight="1">
      <c r="A97" s="39"/>
      <c r="B97" s="40"/>
      <c r="C97" s="220" t="s">
        <v>149</v>
      </c>
      <c r="D97" s="220" t="s">
        <v>134</v>
      </c>
      <c r="E97" s="221" t="s">
        <v>150</v>
      </c>
      <c r="F97" s="222" t="s">
        <v>151</v>
      </c>
      <c r="G97" s="223" t="s">
        <v>145</v>
      </c>
      <c r="H97" s="224">
        <v>25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50</v>
      </c>
      <c r="O97" s="85"/>
      <c r="P97" s="209">
        <f>O97*H97</f>
        <v>0</v>
      </c>
      <c r="Q97" s="209">
        <v>1.0000000000000001E-05</v>
      </c>
      <c r="R97" s="209">
        <f>Q97*H97</f>
        <v>0.00025000000000000001</v>
      </c>
      <c r="S97" s="209">
        <v>0</v>
      </c>
      <c r="T97" s="21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1" t="s">
        <v>138</v>
      </c>
      <c r="AT97" s="211" t="s">
        <v>134</v>
      </c>
      <c r="AU97" s="211" t="s">
        <v>128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84</v>
      </c>
      <c r="BK97" s="212">
        <f>ROUND(I97*H97,2)</f>
        <v>0</v>
      </c>
      <c r="BL97" s="17" t="s">
        <v>127</v>
      </c>
      <c r="BM97" s="211" t="s">
        <v>152</v>
      </c>
    </row>
    <row r="98" s="2" customFormat="1">
      <c r="A98" s="39"/>
      <c r="B98" s="40"/>
      <c r="C98" s="41"/>
      <c r="D98" s="213" t="s">
        <v>130</v>
      </c>
      <c r="E98" s="41"/>
      <c r="F98" s="214" t="s">
        <v>151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130</v>
      </c>
      <c r="AU98" s="17" t="s">
        <v>128</v>
      </c>
    </row>
    <row r="99" s="2" customFormat="1">
      <c r="A99" s="39"/>
      <c r="B99" s="40"/>
      <c r="C99" s="41"/>
      <c r="D99" s="213" t="s">
        <v>147</v>
      </c>
      <c r="E99" s="41"/>
      <c r="F99" s="241" t="s">
        <v>148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147</v>
      </c>
      <c r="AU99" s="17" t="s">
        <v>128</v>
      </c>
    </row>
    <row r="100" s="2" customFormat="1" ht="24.15" customHeight="1">
      <c r="A100" s="39"/>
      <c r="B100" s="40"/>
      <c r="C100" s="200" t="s">
        <v>153</v>
      </c>
      <c r="D100" s="200" t="s">
        <v>122</v>
      </c>
      <c r="E100" s="201" t="s">
        <v>154</v>
      </c>
      <c r="F100" s="202" t="s">
        <v>155</v>
      </c>
      <c r="G100" s="203" t="s">
        <v>125</v>
      </c>
      <c r="H100" s="204">
        <v>25</v>
      </c>
      <c r="I100" s="205"/>
      <c r="J100" s="206">
        <f>ROUND(I100*H100,2)</f>
        <v>0</v>
      </c>
      <c r="K100" s="202" t="s">
        <v>126</v>
      </c>
      <c r="L100" s="45"/>
      <c r="M100" s="207" t="s">
        <v>21</v>
      </c>
      <c r="N100" s="208" t="s">
        <v>50</v>
      </c>
      <c r="O100" s="85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1" t="s">
        <v>127</v>
      </c>
      <c r="AT100" s="211" t="s">
        <v>122</v>
      </c>
      <c r="AU100" s="211" t="s">
        <v>128</v>
      </c>
      <c r="AY100" s="17" t="s">
        <v>117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127</v>
      </c>
      <c r="BM100" s="211" t="s">
        <v>156</v>
      </c>
    </row>
    <row r="101" s="2" customFormat="1">
      <c r="A101" s="39"/>
      <c r="B101" s="40"/>
      <c r="C101" s="41"/>
      <c r="D101" s="213" t="s">
        <v>130</v>
      </c>
      <c r="E101" s="41"/>
      <c r="F101" s="214" t="s">
        <v>157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7" t="s">
        <v>130</v>
      </c>
      <c r="AU101" s="17" t="s">
        <v>128</v>
      </c>
    </row>
    <row r="102" s="2" customFormat="1">
      <c r="A102" s="39"/>
      <c r="B102" s="40"/>
      <c r="C102" s="41"/>
      <c r="D102" s="218" t="s">
        <v>132</v>
      </c>
      <c r="E102" s="41"/>
      <c r="F102" s="219" t="s">
        <v>158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132</v>
      </c>
      <c r="AU102" s="17" t="s">
        <v>128</v>
      </c>
    </row>
    <row r="103" s="2" customFormat="1" ht="16.5" customHeight="1">
      <c r="A103" s="39"/>
      <c r="B103" s="40"/>
      <c r="C103" s="220" t="s">
        <v>159</v>
      </c>
      <c r="D103" s="220" t="s">
        <v>134</v>
      </c>
      <c r="E103" s="221" t="s">
        <v>160</v>
      </c>
      <c r="F103" s="222" t="s">
        <v>161</v>
      </c>
      <c r="G103" s="223" t="s">
        <v>137</v>
      </c>
      <c r="H103" s="224">
        <v>16.274999999999999</v>
      </c>
      <c r="I103" s="225"/>
      <c r="J103" s="226">
        <f>ROUND(I103*H103,2)</f>
        <v>0</v>
      </c>
      <c r="K103" s="222" t="s">
        <v>126</v>
      </c>
      <c r="L103" s="227"/>
      <c r="M103" s="228" t="s">
        <v>21</v>
      </c>
      <c r="N103" s="229" t="s">
        <v>50</v>
      </c>
      <c r="O103" s="85"/>
      <c r="P103" s="209">
        <f>O103*H103</f>
        <v>0</v>
      </c>
      <c r="Q103" s="209">
        <v>0.001</v>
      </c>
      <c r="R103" s="209">
        <f>Q103*H103</f>
        <v>0.016274999999999998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138</v>
      </c>
      <c r="AT103" s="211" t="s">
        <v>134</v>
      </c>
      <c r="AU103" s="211" t="s">
        <v>128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84</v>
      </c>
      <c r="BK103" s="212">
        <f>ROUND(I103*H103,2)</f>
        <v>0</v>
      </c>
      <c r="BL103" s="17" t="s">
        <v>127</v>
      </c>
      <c r="BM103" s="211" t="s">
        <v>162</v>
      </c>
    </row>
    <row r="104" s="2" customFormat="1">
      <c r="A104" s="39"/>
      <c r="B104" s="40"/>
      <c r="C104" s="41"/>
      <c r="D104" s="213" t="s">
        <v>130</v>
      </c>
      <c r="E104" s="41"/>
      <c r="F104" s="214" t="s">
        <v>161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130</v>
      </c>
      <c r="AU104" s="17" t="s">
        <v>128</v>
      </c>
    </row>
    <row r="105" s="13" customFormat="1">
      <c r="A105" s="13"/>
      <c r="B105" s="230"/>
      <c r="C105" s="231"/>
      <c r="D105" s="213" t="s">
        <v>140</v>
      </c>
      <c r="E105" s="232" t="s">
        <v>21</v>
      </c>
      <c r="F105" s="233" t="s">
        <v>163</v>
      </c>
      <c r="G105" s="231"/>
      <c r="H105" s="234">
        <v>15.5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140</v>
      </c>
      <c r="AU105" s="240" t="s">
        <v>128</v>
      </c>
      <c r="AV105" s="13" t="s">
        <v>86</v>
      </c>
      <c r="AW105" s="13" t="s">
        <v>40</v>
      </c>
      <c r="AX105" s="13" t="s">
        <v>84</v>
      </c>
      <c r="AY105" s="240" t="s">
        <v>117</v>
      </c>
    </row>
    <row r="106" s="13" customFormat="1">
      <c r="A106" s="13"/>
      <c r="B106" s="230"/>
      <c r="C106" s="231"/>
      <c r="D106" s="213" t="s">
        <v>140</v>
      </c>
      <c r="E106" s="231"/>
      <c r="F106" s="233" t="s">
        <v>164</v>
      </c>
      <c r="G106" s="231"/>
      <c r="H106" s="234">
        <v>16.274999999999999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140</v>
      </c>
      <c r="AU106" s="240" t="s">
        <v>128</v>
      </c>
      <c r="AV106" s="13" t="s">
        <v>86</v>
      </c>
      <c r="AW106" s="13" t="s">
        <v>4</v>
      </c>
      <c r="AX106" s="13" t="s">
        <v>84</v>
      </c>
      <c r="AY106" s="240" t="s">
        <v>117</v>
      </c>
    </row>
    <row r="107" s="2" customFormat="1" ht="24.15" customHeight="1">
      <c r="A107" s="39"/>
      <c r="B107" s="40"/>
      <c r="C107" s="200" t="s">
        <v>165</v>
      </c>
      <c r="D107" s="200" t="s">
        <v>122</v>
      </c>
      <c r="E107" s="201" t="s">
        <v>166</v>
      </c>
      <c r="F107" s="202" t="s">
        <v>167</v>
      </c>
      <c r="G107" s="203" t="s">
        <v>125</v>
      </c>
      <c r="H107" s="204">
        <v>75</v>
      </c>
      <c r="I107" s="205"/>
      <c r="J107" s="206">
        <f>ROUND(I107*H107,2)</f>
        <v>0</v>
      </c>
      <c r="K107" s="202" t="s">
        <v>126</v>
      </c>
      <c r="L107" s="45"/>
      <c r="M107" s="207" t="s">
        <v>21</v>
      </c>
      <c r="N107" s="208" t="s">
        <v>50</v>
      </c>
      <c r="O107" s="85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1" t="s">
        <v>127</v>
      </c>
      <c r="AT107" s="211" t="s">
        <v>122</v>
      </c>
      <c r="AU107" s="211" t="s">
        <v>128</v>
      </c>
      <c r="AY107" s="17" t="s">
        <v>117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7" t="s">
        <v>84</v>
      </c>
      <c r="BK107" s="212">
        <f>ROUND(I107*H107,2)</f>
        <v>0</v>
      </c>
      <c r="BL107" s="17" t="s">
        <v>127</v>
      </c>
      <c r="BM107" s="211" t="s">
        <v>168</v>
      </c>
    </row>
    <row r="108" s="2" customFormat="1">
      <c r="A108" s="39"/>
      <c r="B108" s="40"/>
      <c r="C108" s="41"/>
      <c r="D108" s="213" t="s">
        <v>130</v>
      </c>
      <c r="E108" s="41"/>
      <c r="F108" s="214" t="s">
        <v>169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7" t="s">
        <v>130</v>
      </c>
      <c r="AU108" s="17" t="s">
        <v>128</v>
      </c>
    </row>
    <row r="109" s="2" customFormat="1">
      <c r="A109" s="39"/>
      <c r="B109" s="40"/>
      <c r="C109" s="41"/>
      <c r="D109" s="218" t="s">
        <v>132</v>
      </c>
      <c r="E109" s="41"/>
      <c r="F109" s="219" t="s">
        <v>170</v>
      </c>
      <c r="G109" s="41"/>
      <c r="H109" s="41"/>
      <c r="I109" s="215"/>
      <c r="J109" s="41"/>
      <c r="K109" s="41"/>
      <c r="L109" s="45"/>
      <c r="M109" s="216"/>
      <c r="N109" s="217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7" t="s">
        <v>132</v>
      </c>
      <c r="AU109" s="17" t="s">
        <v>128</v>
      </c>
    </row>
    <row r="110" s="2" customFormat="1" ht="16.5" customHeight="1">
      <c r="A110" s="39"/>
      <c r="B110" s="40"/>
      <c r="C110" s="220" t="s">
        <v>171</v>
      </c>
      <c r="D110" s="220" t="s">
        <v>134</v>
      </c>
      <c r="E110" s="221" t="s">
        <v>172</v>
      </c>
      <c r="F110" s="222" t="s">
        <v>173</v>
      </c>
      <c r="G110" s="223" t="s">
        <v>137</v>
      </c>
      <c r="H110" s="224">
        <v>74.813000000000002</v>
      </c>
      <c r="I110" s="225"/>
      <c r="J110" s="226">
        <f>ROUND(I110*H110,2)</f>
        <v>0</v>
      </c>
      <c r="K110" s="222" t="s">
        <v>126</v>
      </c>
      <c r="L110" s="227"/>
      <c r="M110" s="228" t="s">
        <v>21</v>
      </c>
      <c r="N110" s="229" t="s">
        <v>50</v>
      </c>
      <c r="O110" s="85"/>
      <c r="P110" s="209">
        <f>O110*H110</f>
        <v>0</v>
      </c>
      <c r="Q110" s="209">
        <v>0.001</v>
      </c>
      <c r="R110" s="209">
        <f>Q110*H110</f>
        <v>0.074813000000000004</v>
      </c>
      <c r="S110" s="209">
        <v>0</v>
      </c>
      <c r="T110" s="210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1" t="s">
        <v>138</v>
      </c>
      <c r="AT110" s="211" t="s">
        <v>134</v>
      </c>
      <c r="AU110" s="211" t="s">
        <v>128</v>
      </c>
      <c r="AY110" s="17" t="s">
        <v>117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7" t="s">
        <v>84</v>
      </c>
      <c r="BK110" s="212">
        <f>ROUND(I110*H110,2)</f>
        <v>0</v>
      </c>
      <c r="BL110" s="17" t="s">
        <v>127</v>
      </c>
      <c r="BM110" s="211" t="s">
        <v>174</v>
      </c>
    </row>
    <row r="111" s="2" customFormat="1">
      <c r="A111" s="39"/>
      <c r="B111" s="40"/>
      <c r="C111" s="41"/>
      <c r="D111" s="213" t="s">
        <v>130</v>
      </c>
      <c r="E111" s="41"/>
      <c r="F111" s="214" t="s">
        <v>173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7" t="s">
        <v>130</v>
      </c>
      <c r="AU111" s="17" t="s">
        <v>128</v>
      </c>
    </row>
    <row r="112" s="13" customFormat="1">
      <c r="A112" s="13"/>
      <c r="B112" s="230"/>
      <c r="C112" s="231"/>
      <c r="D112" s="213" t="s">
        <v>140</v>
      </c>
      <c r="E112" s="232" t="s">
        <v>21</v>
      </c>
      <c r="F112" s="233" t="s">
        <v>175</v>
      </c>
      <c r="G112" s="231"/>
      <c r="H112" s="234">
        <v>71.25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140</v>
      </c>
      <c r="AU112" s="240" t="s">
        <v>128</v>
      </c>
      <c r="AV112" s="13" t="s">
        <v>86</v>
      </c>
      <c r="AW112" s="13" t="s">
        <v>40</v>
      </c>
      <c r="AX112" s="13" t="s">
        <v>84</v>
      </c>
      <c r="AY112" s="240" t="s">
        <v>117</v>
      </c>
    </row>
    <row r="113" s="13" customFormat="1">
      <c r="A113" s="13"/>
      <c r="B113" s="230"/>
      <c r="C113" s="231"/>
      <c r="D113" s="213" t="s">
        <v>140</v>
      </c>
      <c r="E113" s="231"/>
      <c r="F113" s="233" t="s">
        <v>176</v>
      </c>
      <c r="G113" s="231"/>
      <c r="H113" s="234">
        <v>74.813000000000002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140</v>
      </c>
      <c r="AU113" s="240" t="s">
        <v>128</v>
      </c>
      <c r="AV113" s="13" t="s">
        <v>86</v>
      </c>
      <c r="AW113" s="13" t="s">
        <v>4</v>
      </c>
      <c r="AX113" s="13" t="s">
        <v>84</v>
      </c>
      <c r="AY113" s="240" t="s">
        <v>117</v>
      </c>
    </row>
    <row r="114" s="2" customFormat="1" ht="16.5" customHeight="1">
      <c r="A114" s="39"/>
      <c r="B114" s="40"/>
      <c r="C114" s="200" t="s">
        <v>177</v>
      </c>
      <c r="D114" s="200" t="s">
        <v>122</v>
      </c>
      <c r="E114" s="201" t="s">
        <v>178</v>
      </c>
      <c r="F114" s="202" t="s">
        <v>179</v>
      </c>
      <c r="G114" s="203" t="s">
        <v>145</v>
      </c>
      <c r="H114" s="204">
        <v>69</v>
      </c>
      <c r="I114" s="205"/>
      <c r="J114" s="206">
        <f>ROUND(I114*H114,2)</f>
        <v>0</v>
      </c>
      <c r="K114" s="202" t="s">
        <v>126</v>
      </c>
      <c r="L114" s="45"/>
      <c r="M114" s="207" t="s">
        <v>21</v>
      </c>
      <c r="N114" s="208" t="s">
        <v>50</v>
      </c>
      <c r="O114" s="85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1" t="s">
        <v>127</v>
      </c>
      <c r="AT114" s="211" t="s">
        <v>122</v>
      </c>
      <c r="AU114" s="211" t="s">
        <v>128</v>
      </c>
      <c r="AY114" s="17" t="s">
        <v>117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7" t="s">
        <v>84</v>
      </c>
      <c r="BK114" s="212">
        <f>ROUND(I114*H114,2)</f>
        <v>0</v>
      </c>
      <c r="BL114" s="17" t="s">
        <v>127</v>
      </c>
      <c r="BM114" s="211" t="s">
        <v>180</v>
      </c>
    </row>
    <row r="115" s="2" customFormat="1">
      <c r="A115" s="39"/>
      <c r="B115" s="40"/>
      <c r="C115" s="41"/>
      <c r="D115" s="213" t="s">
        <v>130</v>
      </c>
      <c r="E115" s="41"/>
      <c r="F115" s="214" t="s">
        <v>181</v>
      </c>
      <c r="G115" s="41"/>
      <c r="H115" s="41"/>
      <c r="I115" s="215"/>
      <c r="J115" s="41"/>
      <c r="K115" s="41"/>
      <c r="L115" s="45"/>
      <c r="M115" s="216"/>
      <c r="N115" s="217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7" t="s">
        <v>130</v>
      </c>
      <c r="AU115" s="17" t="s">
        <v>128</v>
      </c>
    </row>
    <row r="116" s="2" customFormat="1">
      <c r="A116" s="39"/>
      <c r="B116" s="40"/>
      <c r="C116" s="41"/>
      <c r="D116" s="218" t="s">
        <v>132</v>
      </c>
      <c r="E116" s="41"/>
      <c r="F116" s="219" t="s">
        <v>182</v>
      </c>
      <c r="G116" s="41"/>
      <c r="H116" s="41"/>
      <c r="I116" s="215"/>
      <c r="J116" s="41"/>
      <c r="K116" s="41"/>
      <c r="L116" s="45"/>
      <c r="M116" s="216"/>
      <c r="N116" s="217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7" t="s">
        <v>132</v>
      </c>
      <c r="AU116" s="17" t="s">
        <v>128</v>
      </c>
    </row>
    <row r="117" s="2" customFormat="1" ht="16.5" customHeight="1">
      <c r="A117" s="39"/>
      <c r="B117" s="40"/>
      <c r="C117" s="220" t="s">
        <v>183</v>
      </c>
      <c r="D117" s="220" t="s">
        <v>134</v>
      </c>
      <c r="E117" s="221" t="s">
        <v>184</v>
      </c>
      <c r="F117" s="222" t="s">
        <v>185</v>
      </c>
      <c r="G117" s="223" t="s">
        <v>145</v>
      </c>
      <c r="H117" s="224">
        <v>69</v>
      </c>
      <c r="I117" s="225"/>
      <c r="J117" s="226">
        <f>ROUND(I117*H117,2)</f>
        <v>0</v>
      </c>
      <c r="K117" s="222" t="s">
        <v>126</v>
      </c>
      <c r="L117" s="227"/>
      <c r="M117" s="228" t="s">
        <v>21</v>
      </c>
      <c r="N117" s="229" t="s">
        <v>50</v>
      </c>
      <c r="O117" s="85"/>
      <c r="P117" s="209">
        <f>O117*H117</f>
        <v>0</v>
      </c>
      <c r="Q117" s="209">
        <v>0.00023000000000000001</v>
      </c>
      <c r="R117" s="209">
        <f>Q117*H117</f>
        <v>0.015870000000000002</v>
      </c>
      <c r="S117" s="209">
        <v>0</v>
      </c>
      <c r="T117" s="210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1" t="s">
        <v>138</v>
      </c>
      <c r="AT117" s="211" t="s">
        <v>134</v>
      </c>
      <c r="AU117" s="211" t="s">
        <v>128</v>
      </c>
      <c r="AY117" s="17" t="s">
        <v>117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7" t="s">
        <v>84</v>
      </c>
      <c r="BK117" s="212">
        <f>ROUND(I117*H117,2)</f>
        <v>0</v>
      </c>
      <c r="BL117" s="17" t="s">
        <v>127</v>
      </c>
      <c r="BM117" s="211" t="s">
        <v>186</v>
      </c>
    </row>
    <row r="118" s="2" customFormat="1">
      <c r="A118" s="39"/>
      <c r="B118" s="40"/>
      <c r="C118" s="41"/>
      <c r="D118" s="213" t="s">
        <v>130</v>
      </c>
      <c r="E118" s="41"/>
      <c r="F118" s="214" t="s">
        <v>185</v>
      </c>
      <c r="G118" s="41"/>
      <c r="H118" s="41"/>
      <c r="I118" s="215"/>
      <c r="J118" s="41"/>
      <c r="K118" s="41"/>
      <c r="L118" s="45"/>
      <c r="M118" s="216"/>
      <c r="N118" s="217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130</v>
      </c>
      <c r="AU118" s="17" t="s">
        <v>128</v>
      </c>
    </row>
    <row r="119" s="2" customFormat="1">
      <c r="A119" s="39"/>
      <c r="B119" s="40"/>
      <c r="C119" s="41"/>
      <c r="D119" s="213" t="s">
        <v>147</v>
      </c>
      <c r="E119" s="41"/>
      <c r="F119" s="241" t="s">
        <v>148</v>
      </c>
      <c r="G119" s="41"/>
      <c r="H119" s="41"/>
      <c r="I119" s="215"/>
      <c r="J119" s="41"/>
      <c r="K119" s="41"/>
      <c r="L119" s="45"/>
      <c r="M119" s="216"/>
      <c r="N119" s="217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147</v>
      </c>
      <c r="AU119" s="17" t="s">
        <v>128</v>
      </c>
    </row>
    <row r="120" s="2" customFormat="1" ht="16.5" customHeight="1">
      <c r="A120" s="39"/>
      <c r="B120" s="40"/>
      <c r="C120" s="200" t="s">
        <v>187</v>
      </c>
      <c r="D120" s="200" t="s">
        <v>122</v>
      </c>
      <c r="E120" s="201" t="s">
        <v>188</v>
      </c>
      <c r="F120" s="202" t="s">
        <v>189</v>
      </c>
      <c r="G120" s="203" t="s">
        <v>145</v>
      </c>
      <c r="H120" s="204">
        <v>12</v>
      </c>
      <c r="I120" s="205"/>
      <c r="J120" s="206">
        <f>ROUND(I120*H120,2)</f>
        <v>0</v>
      </c>
      <c r="K120" s="202" t="s">
        <v>126</v>
      </c>
      <c r="L120" s="45"/>
      <c r="M120" s="207" t="s">
        <v>21</v>
      </c>
      <c r="N120" s="208" t="s">
        <v>50</v>
      </c>
      <c r="O120" s="8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1" t="s">
        <v>127</v>
      </c>
      <c r="AT120" s="211" t="s">
        <v>122</v>
      </c>
      <c r="AU120" s="211" t="s">
        <v>128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84</v>
      </c>
      <c r="BK120" s="212">
        <f>ROUND(I120*H120,2)</f>
        <v>0</v>
      </c>
      <c r="BL120" s="17" t="s">
        <v>127</v>
      </c>
      <c r="BM120" s="211" t="s">
        <v>190</v>
      </c>
    </row>
    <row r="121" s="2" customFormat="1">
      <c r="A121" s="39"/>
      <c r="B121" s="40"/>
      <c r="C121" s="41"/>
      <c r="D121" s="213" t="s">
        <v>130</v>
      </c>
      <c r="E121" s="41"/>
      <c r="F121" s="214" t="s">
        <v>191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130</v>
      </c>
      <c r="AU121" s="17" t="s">
        <v>128</v>
      </c>
    </row>
    <row r="122" s="2" customFormat="1">
      <c r="A122" s="39"/>
      <c r="B122" s="40"/>
      <c r="C122" s="41"/>
      <c r="D122" s="218" t="s">
        <v>132</v>
      </c>
      <c r="E122" s="41"/>
      <c r="F122" s="219" t="s">
        <v>192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132</v>
      </c>
      <c r="AU122" s="17" t="s">
        <v>128</v>
      </c>
    </row>
    <row r="123" s="2" customFormat="1" ht="16.5" customHeight="1">
      <c r="A123" s="39"/>
      <c r="B123" s="40"/>
      <c r="C123" s="220" t="s">
        <v>8</v>
      </c>
      <c r="D123" s="220" t="s">
        <v>134</v>
      </c>
      <c r="E123" s="221" t="s">
        <v>193</v>
      </c>
      <c r="F123" s="222" t="s">
        <v>194</v>
      </c>
      <c r="G123" s="223" t="s">
        <v>145</v>
      </c>
      <c r="H123" s="224">
        <v>12</v>
      </c>
      <c r="I123" s="225"/>
      <c r="J123" s="226">
        <f>ROUND(I123*H123,2)</f>
        <v>0</v>
      </c>
      <c r="K123" s="222" t="s">
        <v>126</v>
      </c>
      <c r="L123" s="227"/>
      <c r="M123" s="228" t="s">
        <v>21</v>
      </c>
      <c r="N123" s="229" t="s">
        <v>50</v>
      </c>
      <c r="O123" s="85"/>
      <c r="P123" s="209">
        <f>O123*H123</f>
        <v>0</v>
      </c>
      <c r="Q123" s="209">
        <v>0.00016000000000000001</v>
      </c>
      <c r="R123" s="209">
        <f>Q123*H123</f>
        <v>0.0019200000000000003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138</v>
      </c>
      <c r="AT123" s="211" t="s">
        <v>134</v>
      </c>
      <c r="AU123" s="211" t="s">
        <v>128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84</v>
      </c>
      <c r="BK123" s="212">
        <f>ROUND(I123*H123,2)</f>
        <v>0</v>
      </c>
      <c r="BL123" s="17" t="s">
        <v>127</v>
      </c>
      <c r="BM123" s="211" t="s">
        <v>195</v>
      </c>
    </row>
    <row r="124" s="2" customFormat="1">
      <c r="A124" s="39"/>
      <c r="B124" s="40"/>
      <c r="C124" s="41"/>
      <c r="D124" s="213" t="s">
        <v>130</v>
      </c>
      <c r="E124" s="41"/>
      <c r="F124" s="214" t="s">
        <v>194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130</v>
      </c>
      <c r="AU124" s="17" t="s">
        <v>128</v>
      </c>
    </row>
    <row r="125" s="2" customFormat="1">
      <c r="A125" s="39"/>
      <c r="B125" s="40"/>
      <c r="C125" s="41"/>
      <c r="D125" s="213" t="s">
        <v>147</v>
      </c>
      <c r="E125" s="41"/>
      <c r="F125" s="241" t="s">
        <v>148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147</v>
      </c>
      <c r="AU125" s="17" t="s">
        <v>128</v>
      </c>
    </row>
    <row r="126" s="2" customFormat="1" ht="16.5" customHeight="1">
      <c r="A126" s="39"/>
      <c r="B126" s="40"/>
      <c r="C126" s="200" t="s">
        <v>196</v>
      </c>
      <c r="D126" s="200" t="s">
        <v>122</v>
      </c>
      <c r="E126" s="201" t="s">
        <v>197</v>
      </c>
      <c r="F126" s="202" t="s">
        <v>198</v>
      </c>
      <c r="G126" s="203" t="s">
        <v>145</v>
      </c>
      <c r="H126" s="204">
        <v>9</v>
      </c>
      <c r="I126" s="205"/>
      <c r="J126" s="206">
        <f>ROUND(I126*H126,2)</f>
        <v>0</v>
      </c>
      <c r="K126" s="202" t="s">
        <v>126</v>
      </c>
      <c r="L126" s="45"/>
      <c r="M126" s="207" t="s">
        <v>21</v>
      </c>
      <c r="N126" s="208" t="s">
        <v>50</v>
      </c>
      <c r="O126" s="85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1" t="s">
        <v>127</v>
      </c>
      <c r="AT126" s="211" t="s">
        <v>122</v>
      </c>
      <c r="AU126" s="211" t="s">
        <v>128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84</v>
      </c>
      <c r="BK126" s="212">
        <f>ROUND(I126*H126,2)</f>
        <v>0</v>
      </c>
      <c r="BL126" s="17" t="s">
        <v>127</v>
      </c>
      <c r="BM126" s="211" t="s">
        <v>199</v>
      </c>
    </row>
    <row r="127" s="2" customFormat="1">
      <c r="A127" s="39"/>
      <c r="B127" s="40"/>
      <c r="C127" s="41"/>
      <c r="D127" s="213" t="s">
        <v>130</v>
      </c>
      <c r="E127" s="41"/>
      <c r="F127" s="214" t="s">
        <v>200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130</v>
      </c>
      <c r="AU127" s="17" t="s">
        <v>128</v>
      </c>
    </row>
    <row r="128" s="2" customFormat="1">
      <c r="A128" s="39"/>
      <c r="B128" s="40"/>
      <c r="C128" s="41"/>
      <c r="D128" s="218" t="s">
        <v>132</v>
      </c>
      <c r="E128" s="41"/>
      <c r="F128" s="219" t="s">
        <v>201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132</v>
      </c>
      <c r="AU128" s="17" t="s">
        <v>128</v>
      </c>
    </row>
    <row r="129" s="2" customFormat="1" ht="16.5" customHeight="1">
      <c r="A129" s="39"/>
      <c r="B129" s="40"/>
      <c r="C129" s="220" t="s">
        <v>202</v>
      </c>
      <c r="D129" s="220" t="s">
        <v>134</v>
      </c>
      <c r="E129" s="221" t="s">
        <v>203</v>
      </c>
      <c r="F129" s="222" t="s">
        <v>204</v>
      </c>
      <c r="G129" s="223" t="s">
        <v>145</v>
      </c>
      <c r="H129" s="224">
        <v>9</v>
      </c>
      <c r="I129" s="225"/>
      <c r="J129" s="226">
        <f>ROUND(I129*H129,2)</f>
        <v>0</v>
      </c>
      <c r="K129" s="222" t="s">
        <v>126</v>
      </c>
      <c r="L129" s="227"/>
      <c r="M129" s="228" t="s">
        <v>21</v>
      </c>
      <c r="N129" s="229" t="s">
        <v>50</v>
      </c>
      <c r="O129" s="85"/>
      <c r="P129" s="209">
        <f>O129*H129</f>
        <v>0</v>
      </c>
      <c r="Q129" s="209">
        <v>0.00029999999999999997</v>
      </c>
      <c r="R129" s="209">
        <f>Q129*H129</f>
        <v>0.0026999999999999997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138</v>
      </c>
      <c r="AT129" s="211" t="s">
        <v>134</v>
      </c>
      <c r="AU129" s="211" t="s">
        <v>128</v>
      </c>
      <c r="AY129" s="17" t="s">
        <v>117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84</v>
      </c>
      <c r="BK129" s="212">
        <f>ROUND(I129*H129,2)</f>
        <v>0</v>
      </c>
      <c r="BL129" s="17" t="s">
        <v>127</v>
      </c>
      <c r="BM129" s="211" t="s">
        <v>205</v>
      </c>
    </row>
    <row r="130" s="2" customFormat="1">
      <c r="A130" s="39"/>
      <c r="B130" s="40"/>
      <c r="C130" s="41"/>
      <c r="D130" s="213" t="s">
        <v>130</v>
      </c>
      <c r="E130" s="41"/>
      <c r="F130" s="214" t="s">
        <v>204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130</v>
      </c>
      <c r="AU130" s="17" t="s">
        <v>128</v>
      </c>
    </row>
    <row r="131" s="2" customFormat="1">
      <c r="A131" s="39"/>
      <c r="B131" s="40"/>
      <c r="C131" s="41"/>
      <c r="D131" s="213" t="s">
        <v>147</v>
      </c>
      <c r="E131" s="41"/>
      <c r="F131" s="241" t="s">
        <v>148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147</v>
      </c>
      <c r="AU131" s="17" t="s">
        <v>128</v>
      </c>
    </row>
    <row r="132" s="2" customFormat="1" ht="16.5" customHeight="1">
      <c r="A132" s="39"/>
      <c r="B132" s="40"/>
      <c r="C132" s="200" t="s">
        <v>206</v>
      </c>
      <c r="D132" s="200" t="s">
        <v>122</v>
      </c>
      <c r="E132" s="201" t="s">
        <v>178</v>
      </c>
      <c r="F132" s="202" t="s">
        <v>179</v>
      </c>
      <c r="G132" s="203" t="s">
        <v>145</v>
      </c>
      <c r="H132" s="204">
        <v>9</v>
      </c>
      <c r="I132" s="205"/>
      <c r="J132" s="206">
        <f>ROUND(I132*H132,2)</f>
        <v>0</v>
      </c>
      <c r="K132" s="202" t="s">
        <v>126</v>
      </c>
      <c r="L132" s="45"/>
      <c r="M132" s="207" t="s">
        <v>21</v>
      </c>
      <c r="N132" s="208" t="s">
        <v>50</v>
      </c>
      <c r="O132" s="8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127</v>
      </c>
      <c r="AT132" s="211" t="s">
        <v>122</v>
      </c>
      <c r="AU132" s="211" t="s">
        <v>128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84</v>
      </c>
      <c r="BK132" s="212">
        <f>ROUND(I132*H132,2)</f>
        <v>0</v>
      </c>
      <c r="BL132" s="17" t="s">
        <v>127</v>
      </c>
      <c r="BM132" s="211" t="s">
        <v>207</v>
      </c>
    </row>
    <row r="133" s="2" customFormat="1">
      <c r="A133" s="39"/>
      <c r="B133" s="40"/>
      <c r="C133" s="41"/>
      <c r="D133" s="213" t="s">
        <v>130</v>
      </c>
      <c r="E133" s="41"/>
      <c r="F133" s="214" t="s">
        <v>181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130</v>
      </c>
      <c r="AU133" s="17" t="s">
        <v>128</v>
      </c>
    </row>
    <row r="134" s="2" customFormat="1">
      <c r="A134" s="39"/>
      <c r="B134" s="40"/>
      <c r="C134" s="41"/>
      <c r="D134" s="218" t="s">
        <v>132</v>
      </c>
      <c r="E134" s="41"/>
      <c r="F134" s="219" t="s">
        <v>182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132</v>
      </c>
      <c r="AU134" s="17" t="s">
        <v>128</v>
      </c>
    </row>
    <row r="135" s="2" customFormat="1" ht="16.5" customHeight="1">
      <c r="A135" s="39"/>
      <c r="B135" s="40"/>
      <c r="C135" s="220" t="s">
        <v>127</v>
      </c>
      <c r="D135" s="220" t="s">
        <v>134</v>
      </c>
      <c r="E135" s="221" t="s">
        <v>208</v>
      </c>
      <c r="F135" s="222" t="s">
        <v>209</v>
      </c>
      <c r="G135" s="223" t="s">
        <v>145</v>
      </c>
      <c r="H135" s="224">
        <v>9</v>
      </c>
      <c r="I135" s="225"/>
      <c r="J135" s="226">
        <f>ROUND(I135*H135,2)</f>
        <v>0</v>
      </c>
      <c r="K135" s="222" t="s">
        <v>21</v>
      </c>
      <c r="L135" s="227"/>
      <c r="M135" s="228" t="s">
        <v>21</v>
      </c>
      <c r="N135" s="229" t="s">
        <v>50</v>
      </c>
      <c r="O135" s="85"/>
      <c r="P135" s="209">
        <f>O135*H135</f>
        <v>0</v>
      </c>
      <c r="Q135" s="209">
        <v>0.00017000000000000001</v>
      </c>
      <c r="R135" s="209">
        <f>Q135*H135</f>
        <v>0.0015300000000000001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138</v>
      </c>
      <c r="AT135" s="211" t="s">
        <v>134</v>
      </c>
      <c r="AU135" s="211" t="s">
        <v>128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84</v>
      </c>
      <c r="BK135" s="212">
        <f>ROUND(I135*H135,2)</f>
        <v>0</v>
      </c>
      <c r="BL135" s="17" t="s">
        <v>127</v>
      </c>
      <c r="BM135" s="211" t="s">
        <v>210</v>
      </c>
    </row>
    <row r="136" s="2" customFormat="1">
      <c r="A136" s="39"/>
      <c r="B136" s="40"/>
      <c r="C136" s="41"/>
      <c r="D136" s="213" t="s">
        <v>130</v>
      </c>
      <c r="E136" s="41"/>
      <c r="F136" s="214" t="s">
        <v>209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130</v>
      </c>
      <c r="AU136" s="17" t="s">
        <v>128</v>
      </c>
    </row>
    <row r="137" s="2" customFormat="1">
      <c r="A137" s="39"/>
      <c r="B137" s="40"/>
      <c r="C137" s="41"/>
      <c r="D137" s="213" t="s">
        <v>147</v>
      </c>
      <c r="E137" s="41"/>
      <c r="F137" s="241" t="s">
        <v>148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147</v>
      </c>
      <c r="AU137" s="17" t="s">
        <v>128</v>
      </c>
    </row>
    <row r="138" s="2" customFormat="1" ht="24.15" customHeight="1">
      <c r="A138" s="39"/>
      <c r="B138" s="40"/>
      <c r="C138" s="200" t="s">
        <v>211</v>
      </c>
      <c r="D138" s="200" t="s">
        <v>122</v>
      </c>
      <c r="E138" s="201" t="s">
        <v>212</v>
      </c>
      <c r="F138" s="202" t="s">
        <v>213</v>
      </c>
      <c r="G138" s="203" t="s">
        <v>145</v>
      </c>
      <c r="H138" s="204">
        <v>22</v>
      </c>
      <c r="I138" s="205"/>
      <c r="J138" s="206">
        <f>ROUND(I138*H138,2)</f>
        <v>0</v>
      </c>
      <c r="K138" s="202" t="s">
        <v>126</v>
      </c>
      <c r="L138" s="45"/>
      <c r="M138" s="207" t="s">
        <v>21</v>
      </c>
      <c r="N138" s="208" t="s">
        <v>50</v>
      </c>
      <c r="O138" s="85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127</v>
      </c>
      <c r="AT138" s="211" t="s">
        <v>122</v>
      </c>
      <c r="AU138" s="211" t="s">
        <v>128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84</v>
      </c>
      <c r="BK138" s="212">
        <f>ROUND(I138*H138,2)</f>
        <v>0</v>
      </c>
      <c r="BL138" s="17" t="s">
        <v>127</v>
      </c>
      <c r="BM138" s="211" t="s">
        <v>214</v>
      </c>
    </row>
    <row r="139" s="2" customFormat="1">
      <c r="A139" s="39"/>
      <c r="B139" s="40"/>
      <c r="C139" s="41"/>
      <c r="D139" s="213" t="s">
        <v>130</v>
      </c>
      <c r="E139" s="41"/>
      <c r="F139" s="214" t="s">
        <v>215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130</v>
      </c>
      <c r="AU139" s="17" t="s">
        <v>128</v>
      </c>
    </row>
    <row r="140" s="2" customFormat="1">
      <c r="A140" s="39"/>
      <c r="B140" s="40"/>
      <c r="C140" s="41"/>
      <c r="D140" s="218" t="s">
        <v>132</v>
      </c>
      <c r="E140" s="41"/>
      <c r="F140" s="219" t="s">
        <v>216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132</v>
      </c>
      <c r="AU140" s="17" t="s">
        <v>128</v>
      </c>
    </row>
    <row r="141" s="2" customFormat="1" ht="16.5" customHeight="1">
      <c r="A141" s="39"/>
      <c r="B141" s="40"/>
      <c r="C141" s="220" t="s">
        <v>217</v>
      </c>
      <c r="D141" s="220" t="s">
        <v>134</v>
      </c>
      <c r="E141" s="221" t="s">
        <v>218</v>
      </c>
      <c r="F141" s="222" t="s">
        <v>219</v>
      </c>
      <c r="G141" s="223" t="s">
        <v>145</v>
      </c>
      <c r="H141" s="224">
        <v>22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50</v>
      </c>
      <c r="O141" s="85"/>
      <c r="P141" s="209">
        <f>O141*H141</f>
        <v>0</v>
      </c>
      <c r="Q141" s="209">
        <v>0.00018000000000000001</v>
      </c>
      <c r="R141" s="209">
        <f>Q141*H141</f>
        <v>0.00396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138</v>
      </c>
      <c r="AT141" s="211" t="s">
        <v>134</v>
      </c>
      <c r="AU141" s="211" t="s">
        <v>128</v>
      </c>
      <c r="AY141" s="17" t="s">
        <v>117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84</v>
      </c>
      <c r="BK141" s="212">
        <f>ROUND(I141*H141,2)</f>
        <v>0</v>
      </c>
      <c r="BL141" s="17" t="s">
        <v>127</v>
      </c>
      <c r="BM141" s="211" t="s">
        <v>220</v>
      </c>
    </row>
    <row r="142" s="2" customFormat="1">
      <c r="A142" s="39"/>
      <c r="B142" s="40"/>
      <c r="C142" s="41"/>
      <c r="D142" s="213" t="s">
        <v>130</v>
      </c>
      <c r="E142" s="41"/>
      <c r="F142" s="214" t="s">
        <v>219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130</v>
      </c>
      <c r="AU142" s="17" t="s">
        <v>128</v>
      </c>
    </row>
    <row r="143" s="2" customFormat="1">
      <c r="A143" s="39"/>
      <c r="B143" s="40"/>
      <c r="C143" s="41"/>
      <c r="D143" s="213" t="s">
        <v>147</v>
      </c>
      <c r="E143" s="41"/>
      <c r="F143" s="241" t="s">
        <v>148</v>
      </c>
      <c r="G143" s="41"/>
      <c r="H143" s="41"/>
      <c r="I143" s="215"/>
      <c r="J143" s="41"/>
      <c r="K143" s="41"/>
      <c r="L143" s="45"/>
      <c r="M143" s="216"/>
      <c r="N143" s="21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147</v>
      </c>
      <c r="AU143" s="17" t="s">
        <v>128</v>
      </c>
    </row>
    <row r="144" s="2" customFormat="1" ht="16.5" customHeight="1">
      <c r="A144" s="39"/>
      <c r="B144" s="40"/>
      <c r="C144" s="200" t="s">
        <v>221</v>
      </c>
      <c r="D144" s="200" t="s">
        <v>122</v>
      </c>
      <c r="E144" s="201" t="s">
        <v>178</v>
      </c>
      <c r="F144" s="202" t="s">
        <v>179</v>
      </c>
      <c r="G144" s="203" t="s">
        <v>145</v>
      </c>
      <c r="H144" s="204">
        <v>8</v>
      </c>
      <c r="I144" s="205"/>
      <c r="J144" s="206">
        <f>ROUND(I144*H144,2)</f>
        <v>0</v>
      </c>
      <c r="K144" s="202" t="s">
        <v>126</v>
      </c>
      <c r="L144" s="45"/>
      <c r="M144" s="207" t="s">
        <v>21</v>
      </c>
      <c r="N144" s="208" t="s">
        <v>50</v>
      </c>
      <c r="O144" s="85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127</v>
      </c>
      <c r="AT144" s="211" t="s">
        <v>122</v>
      </c>
      <c r="AU144" s="211" t="s">
        <v>128</v>
      </c>
      <c r="AY144" s="17" t="s">
        <v>117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84</v>
      </c>
      <c r="BK144" s="212">
        <f>ROUND(I144*H144,2)</f>
        <v>0</v>
      </c>
      <c r="BL144" s="17" t="s">
        <v>127</v>
      </c>
      <c r="BM144" s="211" t="s">
        <v>222</v>
      </c>
    </row>
    <row r="145" s="2" customFormat="1">
      <c r="A145" s="39"/>
      <c r="B145" s="40"/>
      <c r="C145" s="41"/>
      <c r="D145" s="213" t="s">
        <v>130</v>
      </c>
      <c r="E145" s="41"/>
      <c r="F145" s="214" t="s">
        <v>181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130</v>
      </c>
      <c r="AU145" s="17" t="s">
        <v>128</v>
      </c>
    </row>
    <row r="146" s="2" customFormat="1">
      <c r="A146" s="39"/>
      <c r="B146" s="40"/>
      <c r="C146" s="41"/>
      <c r="D146" s="218" t="s">
        <v>132</v>
      </c>
      <c r="E146" s="41"/>
      <c r="F146" s="219" t="s">
        <v>182</v>
      </c>
      <c r="G146" s="41"/>
      <c r="H146" s="41"/>
      <c r="I146" s="215"/>
      <c r="J146" s="41"/>
      <c r="K146" s="41"/>
      <c r="L146" s="45"/>
      <c r="M146" s="216"/>
      <c r="N146" s="217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132</v>
      </c>
      <c r="AU146" s="17" t="s">
        <v>128</v>
      </c>
    </row>
    <row r="147" s="2" customFormat="1" ht="16.5" customHeight="1">
      <c r="A147" s="39"/>
      <c r="B147" s="40"/>
      <c r="C147" s="220" t="s">
        <v>223</v>
      </c>
      <c r="D147" s="220" t="s">
        <v>134</v>
      </c>
      <c r="E147" s="221" t="s">
        <v>224</v>
      </c>
      <c r="F147" s="222" t="s">
        <v>225</v>
      </c>
      <c r="G147" s="223" t="s">
        <v>145</v>
      </c>
      <c r="H147" s="224">
        <v>8</v>
      </c>
      <c r="I147" s="225"/>
      <c r="J147" s="226">
        <f>ROUND(I147*H147,2)</f>
        <v>0</v>
      </c>
      <c r="K147" s="222" t="s">
        <v>21</v>
      </c>
      <c r="L147" s="227"/>
      <c r="M147" s="228" t="s">
        <v>21</v>
      </c>
      <c r="N147" s="229" t="s">
        <v>50</v>
      </c>
      <c r="O147" s="85"/>
      <c r="P147" s="209">
        <f>O147*H147</f>
        <v>0</v>
      </c>
      <c r="Q147" s="209">
        <v>0.00012</v>
      </c>
      <c r="R147" s="209">
        <f>Q147*H147</f>
        <v>0.00096000000000000002</v>
      </c>
      <c r="S147" s="209">
        <v>0</v>
      </c>
      <c r="T147" s="21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1" t="s">
        <v>138</v>
      </c>
      <c r="AT147" s="211" t="s">
        <v>134</v>
      </c>
      <c r="AU147" s="211" t="s">
        <v>128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84</v>
      </c>
      <c r="BK147" s="212">
        <f>ROUND(I147*H147,2)</f>
        <v>0</v>
      </c>
      <c r="BL147" s="17" t="s">
        <v>127</v>
      </c>
      <c r="BM147" s="211" t="s">
        <v>226</v>
      </c>
    </row>
    <row r="148" s="2" customFormat="1">
      <c r="A148" s="39"/>
      <c r="B148" s="40"/>
      <c r="C148" s="41"/>
      <c r="D148" s="213" t="s">
        <v>130</v>
      </c>
      <c r="E148" s="41"/>
      <c r="F148" s="214" t="s">
        <v>227</v>
      </c>
      <c r="G148" s="41"/>
      <c r="H148" s="41"/>
      <c r="I148" s="215"/>
      <c r="J148" s="41"/>
      <c r="K148" s="41"/>
      <c r="L148" s="45"/>
      <c r="M148" s="216"/>
      <c r="N148" s="217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130</v>
      </c>
      <c r="AU148" s="17" t="s">
        <v>128</v>
      </c>
    </row>
    <row r="149" s="2" customFormat="1">
      <c r="A149" s="39"/>
      <c r="B149" s="40"/>
      <c r="C149" s="41"/>
      <c r="D149" s="213" t="s">
        <v>147</v>
      </c>
      <c r="E149" s="41"/>
      <c r="F149" s="241" t="s">
        <v>148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147</v>
      </c>
      <c r="AU149" s="17" t="s">
        <v>128</v>
      </c>
    </row>
    <row r="150" s="2" customFormat="1" ht="16.5" customHeight="1">
      <c r="A150" s="39"/>
      <c r="B150" s="40"/>
      <c r="C150" s="200" t="s">
        <v>7</v>
      </c>
      <c r="D150" s="200" t="s">
        <v>122</v>
      </c>
      <c r="E150" s="201" t="s">
        <v>188</v>
      </c>
      <c r="F150" s="202" t="s">
        <v>189</v>
      </c>
      <c r="G150" s="203" t="s">
        <v>145</v>
      </c>
      <c r="H150" s="204">
        <v>17</v>
      </c>
      <c r="I150" s="205"/>
      <c r="J150" s="206">
        <f>ROUND(I150*H150,2)</f>
        <v>0</v>
      </c>
      <c r="K150" s="202" t="s">
        <v>126</v>
      </c>
      <c r="L150" s="45"/>
      <c r="M150" s="207" t="s">
        <v>21</v>
      </c>
      <c r="N150" s="208" t="s">
        <v>50</v>
      </c>
      <c r="O150" s="85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1" t="s">
        <v>127</v>
      </c>
      <c r="AT150" s="211" t="s">
        <v>122</v>
      </c>
      <c r="AU150" s="211" t="s">
        <v>128</v>
      </c>
      <c r="AY150" s="17" t="s">
        <v>117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84</v>
      </c>
      <c r="BK150" s="212">
        <f>ROUND(I150*H150,2)</f>
        <v>0</v>
      </c>
      <c r="BL150" s="17" t="s">
        <v>127</v>
      </c>
      <c r="BM150" s="211" t="s">
        <v>228</v>
      </c>
    </row>
    <row r="151" s="2" customFormat="1">
      <c r="A151" s="39"/>
      <c r="B151" s="40"/>
      <c r="C151" s="41"/>
      <c r="D151" s="213" t="s">
        <v>130</v>
      </c>
      <c r="E151" s="41"/>
      <c r="F151" s="214" t="s">
        <v>191</v>
      </c>
      <c r="G151" s="41"/>
      <c r="H151" s="41"/>
      <c r="I151" s="215"/>
      <c r="J151" s="41"/>
      <c r="K151" s="41"/>
      <c r="L151" s="45"/>
      <c r="M151" s="216"/>
      <c r="N151" s="21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130</v>
      </c>
      <c r="AU151" s="17" t="s">
        <v>128</v>
      </c>
    </row>
    <row r="152" s="2" customFormat="1">
      <c r="A152" s="39"/>
      <c r="B152" s="40"/>
      <c r="C152" s="41"/>
      <c r="D152" s="218" t="s">
        <v>132</v>
      </c>
      <c r="E152" s="41"/>
      <c r="F152" s="219" t="s">
        <v>192</v>
      </c>
      <c r="G152" s="41"/>
      <c r="H152" s="41"/>
      <c r="I152" s="215"/>
      <c r="J152" s="41"/>
      <c r="K152" s="41"/>
      <c r="L152" s="45"/>
      <c r="M152" s="216"/>
      <c r="N152" s="217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132</v>
      </c>
      <c r="AU152" s="17" t="s">
        <v>128</v>
      </c>
    </row>
    <row r="153" s="2" customFormat="1" ht="16.5" customHeight="1">
      <c r="A153" s="39"/>
      <c r="B153" s="40"/>
      <c r="C153" s="220" t="s">
        <v>229</v>
      </c>
      <c r="D153" s="220" t="s">
        <v>134</v>
      </c>
      <c r="E153" s="221" t="s">
        <v>230</v>
      </c>
      <c r="F153" s="222" t="s">
        <v>231</v>
      </c>
      <c r="G153" s="223" t="s">
        <v>145</v>
      </c>
      <c r="H153" s="224">
        <v>17</v>
      </c>
      <c r="I153" s="225"/>
      <c r="J153" s="226">
        <f>ROUND(I153*H153,2)</f>
        <v>0</v>
      </c>
      <c r="K153" s="222" t="s">
        <v>21</v>
      </c>
      <c r="L153" s="227"/>
      <c r="M153" s="228" t="s">
        <v>21</v>
      </c>
      <c r="N153" s="229" t="s">
        <v>50</v>
      </c>
      <c r="O153" s="85"/>
      <c r="P153" s="209">
        <f>O153*H153</f>
        <v>0</v>
      </c>
      <c r="Q153" s="209">
        <v>0.00021000000000000001</v>
      </c>
      <c r="R153" s="209">
        <f>Q153*H153</f>
        <v>0.0035700000000000003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138</v>
      </c>
      <c r="AT153" s="211" t="s">
        <v>134</v>
      </c>
      <c r="AU153" s="211" t="s">
        <v>128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127</v>
      </c>
      <c r="BM153" s="211" t="s">
        <v>232</v>
      </c>
    </row>
    <row r="154" s="2" customFormat="1">
      <c r="A154" s="39"/>
      <c r="B154" s="40"/>
      <c r="C154" s="41"/>
      <c r="D154" s="213" t="s">
        <v>130</v>
      </c>
      <c r="E154" s="41"/>
      <c r="F154" s="214" t="s">
        <v>231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130</v>
      </c>
      <c r="AU154" s="17" t="s">
        <v>128</v>
      </c>
    </row>
    <row r="155" s="2" customFormat="1">
      <c r="A155" s="39"/>
      <c r="B155" s="40"/>
      <c r="C155" s="41"/>
      <c r="D155" s="213" t="s">
        <v>147</v>
      </c>
      <c r="E155" s="41"/>
      <c r="F155" s="241" t="s">
        <v>148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147</v>
      </c>
      <c r="AU155" s="17" t="s">
        <v>128</v>
      </c>
    </row>
    <row r="156" s="2" customFormat="1" ht="24.15" customHeight="1">
      <c r="A156" s="39"/>
      <c r="B156" s="40"/>
      <c r="C156" s="200" t="s">
        <v>233</v>
      </c>
      <c r="D156" s="200" t="s">
        <v>122</v>
      </c>
      <c r="E156" s="201" t="s">
        <v>234</v>
      </c>
      <c r="F156" s="202" t="s">
        <v>235</v>
      </c>
      <c r="G156" s="203" t="s">
        <v>145</v>
      </c>
      <c r="H156" s="204">
        <v>8</v>
      </c>
      <c r="I156" s="205"/>
      <c r="J156" s="206">
        <f>ROUND(I156*H156,2)</f>
        <v>0</v>
      </c>
      <c r="K156" s="202" t="s">
        <v>126</v>
      </c>
      <c r="L156" s="45"/>
      <c r="M156" s="207" t="s">
        <v>21</v>
      </c>
      <c r="N156" s="208" t="s">
        <v>50</v>
      </c>
      <c r="O156" s="85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1" t="s">
        <v>127</v>
      </c>
      <c r="AT156" s="211" t="s">
        <v>122</v>
      </c>
      <c r="AU156" s="211" t="s">
        <v>128</v>
      </c>
      <c r="AY156" s="17" t="s">
        <v>117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127</v>
      </c>
      <c r="BM156" s="211" t="s">
        <v>236</v>
      </c>
    </row>
    <row r="157" s="2" customFormat="1">
      <c r="A157" s="39"/>
      <c r="B157" s="40"/>
      <c r="C157" s="41"/>
      <c r="D157" s="213" t="s">
        <v>130</v>
      </c>
      <c r="E157" s="41"/>
      <c r="F157" s="214" t="s">
        <v>237</v>
      </c>
      <c r="G157" s="41"/>
      <c r="H157" s="41"/>
      <c r="I157" s="215"/>
      <c r="J157" s="41"/>
      <c r="K157" s="41"/>
      <c r="L157" s="45"/>
      <c r="M157" s="216"/>
      <c r="N157" s="21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130</v>
      </c>
      <c r="AU157" s="17" t="s">
        <v>128</v>
      </c>
    </row>
    <row r="158" s="2" customFormat="1">
      <c r="A158" s="39"/>
      <c r="B158" s="40"/>
      <c r="C158" s="41"/>
      <c r="D158" s="218" t="s">
        <v>132</v>
      </c>
      <c r="E158" s="41"/>
      <c r="F158" s="219" t="s">
        <v>238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132</v>
      </c>
      <c r="AU158" s="17" t="s">
        <v>128</v>
      </c>
    </row>
    <row r="159" s="2" customFormat="1" ht="24.15" customHeight="1">
      <c r="A159" s="39"/>
      <c r="B159" s="40"/>
      <c r="C159" s="220" t="s">
        <v>239</v>
      </c>
      <c r="D159" s="220" t="s">
        <v>134</v>
      </c>
      <c r="E159" s="221" t="s">
        <v>240</v>
      </c>
      <c r="F159" s="222" t="s">
        <v>241</v>
      </c>
      <c r="G159" s="223" t="s">
        <v>145</v>
      </c>
      <c r="H159" s="224">
        <v>8</v>
      </c>
      <c r="I159" s="225"/>
      <c r="J159" s="226">
        <f>ROUND(I159*H159,2)</f>
        <v>0</v>
      </c>
      <c r="K159" s="222" t="s">
        <v>21</v>
      </c>
      <c r="L159" s="227"/>
      <c r="M159" s="228" t="s">
        <v>21</v>
      </c>
      <c r="N159" s="229" t="s">
        <v>50</v>
      </c>
      <c r="O159" s="85"/>
      <c r="P159" s="209">
        <f>O159*H159</f>
        <v>0</v>
      </c>
      <c r="Q159" s="209">
        <v>0.0011000000000000001</v>
      </c>
      <c r="R159" s="209">
        <f>Q159*H159</f>
        <v>0.0088000000000000005</v>
      </c>
      <c r="S159" s="209">
        <v>0</v>
      </c>
      <c r="T159" s="21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1" t="s">
        <v>138</v>
      </c>
      <c r="AT159" s="211" t="s">
        <v>134</v>
      </c>
      <c r="AU159" s="211" t="s">
        <v>128</v>
      </c>
      <c r="AY159" s="17" t="s">
        <v>117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127</v>
      </c>
      <c r="BM159" s="211" t="s">
        <v>242</v>
      </c>
    </row>
    <row r="160" s="2" customFormat="1">
      <c r="A160" s="39"/>
      <c r="B160" s="40"/>
      <c r="C160" s="41"/>
      <c r="D160" s="213" t="s">
        <v>130</v>
      </c>
      <c r="E160" s="41"/>
      <c r="F160" s="214" t="s">
        <v>241</v>
      </c>
      <c r="G160" s="41"/>
      <c r="H160" s="41"/>
      <c r="I160" s="215"/>
      <c r="J160" s="41"/>
      <c r="K160" s="41"/>
      <c r="L160" s="45"/>
      <c r="M160" s="216"/>
      <c r="N160" s="217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130</v>
      </c>
      <c r="AU160" s="17" t="s">
        <v>128</v>
      </c>
    </row>
    <row r="161" s="2" customFormat="1">
      <c r="A161" s="39"/>
      <c r="B161" s="40"/>
      <c r="C161" s="41"/>
      <c r="D161" s="213" t="s">
        <v>147</v>
      </c>
      <c r="E161" s="41"/>
      <c r="F161" s="241" t="s">
        <v>148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147</v>
      </c>
      <c r="AU161" s="17" t="s">
        <v>128</v>
      </c>
    </row>
    <row r="162" s="2" customFormat="1" ht="16.5" customHeight="1">
      <c r="A162" s="39"/>
      <c r="B162" s="40"/>
      <c r="C162" s="200" t="s">
        <v>243</v>
      </c>
      <c r="D162" s="200" t="s">
        <v>122</v>
      </c>
      <c r="E162" s="201" t="s">
        <v>244</v>
      </c>
      <c r="F162" s="202" t="s">
        <v>245</v>
      </c>
      <c r="G162" s="203" t="s">
        <v>145</v>
      </c>
      <c r="H162" s="204">
        <v>4</v>
      </c>
      <c r="I162" s="205"/>
      <c r="J162" s="206">
        <f>ROUND(I162*H162,2)</f>
        <v>0</v>
      </c>
      <c r="K162" s="202" t="s">
        <v>126</v>
      </c>
      <c r="L162" s="45"/>
      <c r="M162" s="207" t="s">
        <v>21</v>
      </c>
      <c r="N162" s="208" t="s">
        <v>50</v>
      </c>
      <c r="O162" s="8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127</v>
      </c>
      <c r="AT162" s="211" t="s">
        <v>122</v>
      </c>
      <c r="AU162" s="211" t="s">
        <v>128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84</v>
      </c>
      <c r="BK162" s="212">
        <f>ROUND(I162*H162,2)</f>
        <v>0</v>
      </c>
      <c r="BL162" s="17" t="s">
        <v>127</v>
      </c>
      <c r="BM162" s="211" t="s">
        <v>246</v>
      </c>
    </row>
    <row r="163" s="2" customFormat="1">
      <c r="A163" s="39"/>
      <c r="B163" s="40"/>
      <c r="C163" s="41"/>
      <c r="D163" s="213" t="s">
        <v>130</v>
      </c>
      <c r="E163" s="41"/>
      <c r="F163" s="214" t="s">
        <v>247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130</v>
      </c>
      <c r="AU163" s="17" t="s">
        <v>128</v>
      </c>
    </row>
    <row r="164" s="2" customFormat="1">
      <c r="A164" s="39"/>
      <c r="B164" s="40"/>
      <c r="C164" s="41"/>
      <c r="D164" s="218" t="s">
        <v>132</v>
      </c>
      <c r="E164" s="41"/>
      <c r="F164" s="219" t="s">
        <v>248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132</v>
      </c>
      <c r="AU164" s="17" t="s">
        <v>128</v>
      </c>
    </row>
    <row r="165" s="2" customFormat="1" ht="16.5" customHeight="1">
      <c r="A165" s="39"/>
      <c r="B165" s="40"/>
      <c r="C165" s="220" t="s">
        <v>249</v>
      </c>
      <c r="D165" s="220" t="s">
        <v>134</v>
      </c>
      <c r="E165" s="221" t="s">
        <v>250</v>
      </c>
      <c r="F165" s="222" t="s">
        <v>251</v>
      </c>
      <c r="G165" s="223" t="s">
        <v>145</v>
      </c>
      <c r="H165" s="224">
        <v>4</v>
      </c>
      <c r="I165" s="225"/>
      <c r="J165" s="226">
        <f>ROUND(I165*H165,2)</f>
        <v>0</v>
      </c>
      <c r="K165" s="222" t="s">
        <v>21</v>
      </c>
      <c r="L165" s="227"/>
      <c r="M165" s="228" t="s">
        <v>21</v>
      </c>
      <c r="N165" s="229" t="s">
        <v>50</v>
      </c>
      <c r="O165" s="85"/>
      <c r="P165" s="209">
        <f>O165*H165</f>
        <v>0</v>
      </c>
      <c r="Q165" s="209">
        <v>0.00175</v>
      </c>
      <c r="R165" s="209">
        <f>Q165*H165</f>
        <v>0.0070000000000000001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138</v>
      </c>
      <c r="AT165" s="211" t="s">
        <v>134</v>
      </c>
      <c r="AU165" s="211" t="s">
        <v>128</v>
      </c>
      <c r="AY165" s="17" t="s">
        <v>117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84</v>
      </c>
      <c r="BK165" s="212">
        <f>ROUND(I165*H165,2)</f>
        <v>0</v>
      </c>
      <c r="BL165" s="17" t="s">
        <v>127</v>
      </c>
      <c r="BM165" s="211" t="s">
        <v>252</v>
      </c>
    </row>
    <row r="166" s="2" customFormat="1">
      <c r="A166" s="39"/>
      <c r="B166" s="40"/>
      <c r="C166" s="41"/>
      <c r="D166" s="213" t="s">
        <v>130</v>
      </c>
      <c r="E166" s="41"/>
      <c r="F166" s="214" t="s">
        <v>251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130</v>
      </c>
      <c r="AU166" s="17" t="s">
        <v>128</v>
      </c>
    </row>
    <row r="167" s="2" customFormat="1">
      <c r="A167" s="39"/>
      <c r="B167" s="40"/>
      <c r="C167" s="41"/>
      <c r="D167" s="213" t="s">
        <v>147</v>
      </c>
      <c r="E167" s="41"/>
      <c r="F167" s="241" t="s">
        <v>148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147</v>
      </c>
      <c r="AU167" s="17" t="s">
        <v>128</v>
      </c>
    </row>
    <row r="168" s="2" customFormat="1" ht="24.15" customHeight="1">
      <c r="A168" s="39"/>
      <c r="B168" s="40"/>
      <c r="C168" s="220" t="s">
        <v>253</v>
      </c>
      <c r="D168" s="220" t="s">
        <v>134</v>
      </c>
      <c r="E168" s="221" t="s">
        <v>254</v>
      </c>
      <c r="F168" s="222" t="s">
        <v>255</v>
      </c>
      <c r="G168" s="223" t="s">
        <v>145</v>
      </c>
      <c r="H168" s="224">
        <v>4</v>
      </c>
      <c r="I168" s="225"/>
      <c r="J168" s="226">
        <f>ROUND(I168*H168,2)</f>
        <v>0</v>
      </c>
      <c r="K168" s="222" t="s">
        <v>21</v>
      </c>
      <c r="L168" s="227"/>
      <c r="M168" s="228" t="s">
        <v>21</v>
      </c>
      <c r="N168" s="229" t="s">
        <v>50</v>
      </c>
      <c r="O168" s="85"/>
      <c r="P168" s="209">
        <f>O168*H168</f>
        <v>0</v>
      </c>
      <c r="Q168" s="209">
        <v>0.01933</v>
      </c>
      <c r="R168" s="209">
        <f>Q168*H168</f>
        <v>0.07732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138</v>
      </c>
      <c r="AT168" s="211" t="s">
        <v>134</v>
      </c>
      <c r="AU168" s="211" t="s">
        <v>128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84</v>
      </c>
      <c r="BK168" s="212">
        <f>ROUND(I168*H168,2)</f>
        <v>0</v>
      </c>
      <c r="BL168" s="17" t="s">
        <v>127</v>
      </c>
      <c r="BM168" s="211" t="s">
        <v>256</v>
      </c>
    </row>
    <row r="169" s="2" customFormat="1">
      <c r="A169" s="39"/>
      <c r="B169" s="40"/>
      <c r="C169" s="41"/>
      <c r="D169" s="213" t="s">
        <v>130</v>
      </c>
      <c r="E169" s="41"/>
      <c r="F169" s="214" t="s">
        <v>255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130</v>
      </c>
      <c r="AU169" s="17" t="s">
        <v>128</v>
      </c>
    </row>
    <row r="170" s="2" customFormat="1">
      <c r="A170" s="39"/>
      <c r="B170" s="40"/>
      <c r="C170" s="41"/>
      <c r="D170" s="213" t="s">
        <v>147</v>
      </c>
      <c r="E170" s="41"/>
      <c r="F170" s="241" t="s">
        <v>148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147</v>
      </c>
      <c r="AU170" s="17" t="s">
        <v>128</v>
      </c>
    </row>
    <row r="171" s="2" customFormat="1" ht="16.5" customHeight="1">
      <c r="A171" s="39"/>
      <c r="B171" s="40"/>
      <c r="C171" s="200" t="s">
        <v>257</v>
      </c>
      <c r="D171" s="200" t="s">
        <v>122</v>
      </c>
      <c r="E171" s="201" t="s">
        <v>258</v>
      </c>
      <c r="F171" s="202" t="s">
        <v>259</v>
      </c>
      <c r="G171" s="203" t="s">
        <v>145</v>
      </c>
      <c r="H171" s="204">
        <v>1</v>
      </c>
      <c r="I171" s="205"/>
      <c r="J171" s="206">
        <f>ROUND(I171*H171,2)</f>
        <v>0</v>
      </c>
      <c r="K171" s="202" t="s">
        <v>126</v>
      </c>
      <c r="L171" s="45"/>
      <c r="M171" s="207" t="s">
        <v>21</v>
      </c>
      <c r="N171" s="208" t="s">
        <v>50</v>
      </c>
      <c r="O171" s="85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1" t="s">
        <v>127</v>
      </c>
      <c r="AT171" s="211" t="s">
        <v>122</v>
      </c>
      <c r="AU171" s="211" t="s">
        <v>128</v>
      </c>
      <c r="AY171" s="17" t="s">
        <v>117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84</v>
      </c>
      <c r="BK171" s="212">
        <f>ROUND(I171*H171,2)</f>
        <v>0</v>
      </c>
      <c r="BL171" s="17" t="s">
        <v>127</v>
      </c>
      <c r="BM171" s="211" t="s">
        <v>260</v>
      </c>
    </row>
    <row r="172" s="2" customFormat="1">
      <c r="A172" s="39"/>
      <c r="B172" s="40"/>
      <c r="C172" s="41"/>
      <c r="D172" s="213" t="s">
        <v>130</v>
      </c>
      <c r="E172" s="41"/>
      <c r="F172" s="214" t="s">
        <v>261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130</v>
      </c>
      <c r="AU172" s="17" t="s">
        <v>128</v>
      </c>
    </row>
    <row r="173" s="2" customFormat="1">
      <c r="A173" s="39"/>
      <c r="B173" s="40"/>
      <c r="C173" s="41"/>
      <c r="D173" s="218" t="s">
        <v>132</v>
      </c>
      <c r="E173" s="41"/>
      <c r="F173" s="219" t="s">
        <v>262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132</v>
      </c>
      <c r="AU173" s="17" t="s">
        <v>128</v>
      </c>
    </row>
    <row r="174" s="2" customFormat="1" ht="16.5" customHeight="1">
      <c r="A174" s="39"/>
      <c r="B174" s="40"/>
      <c r="C174" s="220" t="s">
        <v>263</v>
      </c>
      <c r="D174" s="220" t="s">
        <v>134</v>
      </c>
      <c r="E174" s="221" t="s">
        <v>264</v>
      </c>
      <c r="F174" s="222" t="s">
        <v>265</v>
      </c>
      <c r="G174" s="223" t="s">
        <v>145</v>
      </c>
      <c r="H174" s="224">
        <v>1</v>
      </c>
      <c r="I174" s="225"/>
      <c r="J174" s="226">
        <f>ROUND(I174*H174,2)</f>
        <v>0</v>
      </c>
      <c r="K174" s="222" t="s">
        <v>126</v>
      </c>
      <c r="L174" s="227"/>
      <c r="M174" s="228" t="s">
        <v>21</v>
      </c>
      <c r="N174" s="229" t="s">
        <v>50</v>
      </c>
      <c r="O174" s="85"/>
      <c r="P174" s="209">
        <f>O174*H174</f>
        <v>0</v>
      </c>
      <c r="Q174" s="209">
        <v>0.0035000000000000001</v>
      </c>
      <c r="R174" s="209">
        <f>Q174*H174</f>
        <v>0.0035000000000000001</v>
      </c>
      <c r="S174" s="209">
        <v>0</v>
      </c>
      <c r="T174" s="21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1" t="s">
        <v>138</v>
      </c>
      <c r="AT174" s="211" t="s">
        <v>134</v>
      </c>
      <c r="AU174" s="211" t="s">
        <v>128</v>
      </c>
      <c r="AY174" s="17" t="s">
        <v>117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84</v>
      </c>
      <c r="BK174" s="212">
        <f>ROUND(I174*H174,2)</f>
        <v>0</v>
      </c>
      <c r="BL174" s="17" t="s">
        <v>127</v>
      </c>
      <c r="BM174" s="211" t="s">
        <v>266</v>
      </c>
    </row>
    <row r="175" s="2" customFormat="1">
      <c r="A175" s="39"/>
      <c r="B175" s="40"/>
      <c r="C175" s="41"/>
      <c r="D175" s="213" t="s">
        <v>130</v>
      </c>
      <c r="E175" s="41"/>
      <c r="F175" s="214" t="s">
        <v>265</v>
      </c>
      <c r="G175" s="41"/>
      <c r="H175" s="41"/>
      <c r="I175" s="215"/>
      <c r="J175" s="41"/>
      <c r="K175" s="41"/>
      <c r="L175" s="45"/>
      <c r="M175" s="216"/>
      <c r="N175" s="21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130</v>
      </c>
      <c r="AU175" s="17" t="s">
        <v>128</v>
      </c>
    </row>
    <row r="176" s="2" customFormat="1">
      <c r="A176" s="39"/>
      <c r="B176" s="40"/>
      <c r="C176" s="41"/>
      <c r="D176" s="213" t="s">
        <v>147</v>
      </c>
      <c r="E176" s="41"/>
      <c r="F176" s="241" t="s">
        <v>148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147</v>
      </c>
      <c r="AU176" s="17" t="s">
        <v>128</v>
      </c>
    </row>
    <row r="177" s="2" customFormat="1" ht="24.15" customHeight="1">
      <c r="A177" s="39"/>
      <c r="B177" s="40"/>
      <c r="C177" s="220" t="s">
        <v>267</v>
      </c>
      <c r="D177" s="220" t="s">
        <v>134</v>
      </c>
      <c r="E177" s="221" t="s">
        <v>254</v>
      </c>
      <c r="F177" s="222" t="s">
        <v>255</v>
      </c>
      <c r="G177" s="223" t="s">
        <v>145</v>
      </c>
      <c r="H177" s="224">
        <v>1</v>
      </c>
      <c r="I177" s="225"/>
      <c r="J177" s="226">
        <f>ROUND(I177*H177,2)</f>
        <v>0</v>
      </c>
      <c r="K177" s="222" t="s">
        <v>21</v>
      </c>
      <c r="L177" s="227"/>
      <c r="M177" s="228" t="s">
        <v>21</v>
      </c>
      <c r="N177" s="229" t="s">
        <v>50</v>
      </c>
      <c r="O177" s="85"/>
      <c r="P177" s="209">
        <f>O177*H177</f>
        <v>0</v>
      </c>
      <c r="Q177" s="209">
        <v>0.01933</v>
      </c>
      <c r="R177" s="209">
        <f>Q177*H177</f>
        <v>0.01933</v>
      </c>
      <c r="S177" s="209">
        <v>0</v>
      </c>
      <c r="T177" s="21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1" t="s">
        <v>138</v>
      </c>
      <c r="AT177" s="211" t="s">
        <v>134</v>
      </c>
      <c r="AU177" s="211" t="s">
        <v>128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127</v>
      </c>
      <c r="BM177" s="211" t="s">
        <v>268</v>
      </c>
    </row>
    <row r="178" s="2" customFormat="1">
      <c r="A178" s="39"/>
      <c r="B178" s="40"/>
      <c r="C178" s="41"/>
      <c r="D178" s="213" t="s">
        <v>130</v>
      </c>
      <c r="E178" s="41"/>
      <c r="F178" s="214" t="s">
        <v>255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130</v>
      </c>
      <c r="AU178" s="17" t="s">
        <v>128</v>
      </c>
    </row>
    <row r="179" s="2" customFormat="1">
      <c r="A179" s="39"/>
      <c r="B179" s="40"/>
      <c r="C179" s="41"/>
      <c r="D179" s="213" t="s">
        <v>147</v>
      </c>
      <c r="E179" s="41"/>
      <c r="F179" s="241" t="s">
        <v>148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147</v>
      </c>
      <c r="AU179" s="17" t="s">
        <v>128</v>
      </c>
    </row>
    <row r="180" s="2" customFormat="1" ht="16.5" customHeight="1">
      <c r="A180" s="39"/>
      <c r="B180" s="40"/>
      <c r="C180" s="200" t="s">
        <v>269</v>
      </c>
      <c r="D180" s="200" t="s">
        <v>122</v>
      </c>
      <c r="E180" s="201" t="s">
        <v>270</v>
      </c>
      <c r="F180" s="202" t="s">
        <v>271</v>
      </c>
      <c r="G180" s="203" t="s">
        <v>145</v>
      </c>
      <c r="H180" s="204">
        <v>3</v>
      </c>
      <c r="I180" s="205"/>
      <c r="J180" s="206">
        <f>ROUND(I180*H180,2)</f>
        <v>0</v>
      </c>
      <c r="K180" s="202" t="s">
        <v>126</v>
      </c>
      <c r="L180" s="45"/>
      <c r="M180" s="207" t="s">
        <v>21</v>
      </c>
      <c r="N180" s="208" t="s">
        <v>50</v>
      </c>
      <c r="O180" s="85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127</v>
      </c>
      <c r="AT180" s="211" t="s">
        <v>122</v>
      </c>
      <c r="AU180" s="211" t="s">
        <v>128</v>
      </c>
      <c r="AY180" s="17" t="s">
        <v>117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127</v>
      </c>
      <c r="BM180" s="211" t="s">
        <v>272</v>
      </c>
    </row>
    <row r="181" s="2" customFormat="1">
      <c r="A181" s="39"/>
      <c r="B181" s="40"/>
      <c r="C181" s="41"/>
      <c r="D181" s="213" t="s">
        <v>130</v>
      </c>
      <c r="E181" s="41"/>
      <c r="F181" s="214" t="s">
        <v>273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130</v>
      </c>
      <c r="AU181" s="17" t="s">
        <v>128</v>
      </c>
    </row>
    <row r="182" s="2" customFormat="1">
      <c r="A182" s="39"/>
      <c r="B182" s="40"/>
      <c r="C182" s="41"/>
      <c r="D182" s="218" t="s">
        <v>132</v>
      </c>
      <c r="E182" s="41"/>
      <c r="F182" s="219" t="s">
        <v>274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7" t="s">
        <v>132</v>
      </c>
      <c r="AU182" s="17" t="s">
        <v>128</v>
      </c>
    </row>
    <row r="183" s="2" customFormat="1" ht="24.15" customHeight="1">
      <c r="A183" s="39"/>
      <c r="B183" s="40"/>
      <c r="C183" s="220" t="s">
        <v>138</v>
      </c>
      <c r="D183" s="220" t="s">
        <v>134</v>
      </c>
      <c r="E183" s="221" t="s">
        <v>275</v>
      </c>
      <c r="F183" s="222" t="s">
        <v>276</v>
      </c>
      <c r="G183" s="223" t="s">
        <v>145</v>
      </c>
      <c r="H183" s="224">
        <v>3</v>
      </c>
      <c r="I183" s="225"/>
      <c r="J183" s="226">
        <f>ROUND(I183*H183,2)</f>
        <v>0</v>
      </c>
      <c r="K183" s="222" t="s">
        <v>126</v>
      </c>
      <c r="L183" s="227"/>
      <c r="M183" s="228" t="s">
        <v>21</v>
      </c>
      <c r="N183" s="229" t="s">
        <v>50</v>
      </c>
      <c r="O183" s="85"/>
      <c r="P183" s="209">
        <f>O183*H183</f>
        <v>0</v>
      </c>
      <c r="Q183" s="209">
        <v>0.00034000000000000002</v>
      </c>
      <c r="R183" s="209">
        <f>Q183*H183</f>
        <v>0.0010200000000000001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138</v>
      </c>
      <c r="AT183" s="211" t="s">
        <v>134</v>
      </c>
      <c r="AU183" s="211" t="s">
        <v>128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127</v>
      </c>
      <c r="BM183" s="211" t="s">
        <v>277</v>
      </c>
    </row>
    <row r="184" s="2" customFormat="1">
      <c r="A184" s="39"/>
      <c r="B184" s="40"/>
      <c r="C184" s="41"/>
      <c r="D184" s="213" t="s">
        <v>130</v>
      </c>
      <c r="E184" s="41"/>
      <c r="F184" s="214" t="s">
        <v>276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130</v>
      </c>
      <c r="AU184" s="17" t="s">
        <v>128</v>
      </c>
    </row>
    <row r="185" s="2" customFormat="1">
      <c r="A185" s="39"/>
      <c r="B185" s="40"/>
      <c r="C185" s="41"/>
      <c r="D185" s="213" t="s">
        <v>147</v>
      </c>
      <c r="E185" s="41"/>
      <c r="F185" s="241" t="s">
        <v>148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147</v>
      </c>
      <c r="AU185" s="17" t="s">
        <v>128</v>
      </c>
    </row>
    <row r="186" s="2" customFormat="1" ht="16.5" customHeight="1">
      <c r="A186" s="39"/>
      <c r="B186" s="40"/>
      <c r="C186" s="200" t="s">
        <v>278</v>
      </c>
      <c r="D186" s="200" t="s">
        <v>122</v>
      </c>
      <c r="E186" s="201" t="s">
        <v>279</v>
      </c>
      <c r="F186" s="202" t="s">
        <v>280</v>
      </c>
      <c r="G186" s="203" t="s">
        <v>145</v>
      </c>
      <c r="H186" s="204">
        <v>3</v>
      </c>
      <c r="I186" s="205"/>
      <c r="J186" s="206">
        <f>ROUND(I186*H186,2)</f>
        <v>0</v>
      </c>
      <c r="K186" s="202" t="s">
        <v>126</v>
      </c>
      <c r="L186" s="45"/>
      <c r="M186" s="207" t="s">
        <v>21</v>
      </c>
      <c r="N186" s="208" t="s">
        <v>50</v>
      </c>
      <c r="O186" s="85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1" t="s">
        <v>127</v>
      </c>
      <c r="AT186" s="211" t="s">
        <v>122</v>
      </c>
      <c r="AU186" s="211" t="s">
        <v>128</v>
      </c>
      <c r="AY186" s="17" t="s">
        <v>117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127</v>
      </c>
      <c r="BM186" s="211" t="s">
        <v>281</v>
      </c>
    </row>
    <row r="187" s="2" customFormat="1">
      <c r="A187" s="39"/>
      <c r="B187" s="40"/>
      <c r="C187" s="41"/>
      <c r="D187" s="213" t="s">
        <v>130</v>
      </c>
      <c r="E187" s="41"/>
      <c r="F187" s="214" t="s">
        <v>282</v>
      </c>
      <c r="G187" s="41"/>
      <c r="H187" s="41"/>
      <c r="I187" s="215"/>
      <c r="J187" s="41"/>
      <c r="K187" s="41"/>
      <c r="L187" s="45"/>
      <c r="M187" s="216"/>
      <c r="N187" s="21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7" t="s">
        <v>130</v>
      </c>
      <c r="AU187" s="17" t="s">
        <v>128</v>
      </c>
    </row>
    <row r="188" s="2" customFormat="1">
      <c r="A188" s="39"/>
      <c r="B188" s="40"/>
      <c r="C188" s="41"/>
      <c r="D188" s="218" t="s">
        <v>132</v>
      </c>
      <c r="E188" s="41"/>
      <c r="F188" s="219" t="s">
        <v>283</v>
      </c>
      <c r="G188" s="41"/>
      <c r="H188" s="41"/>
      <c r="I188" s="215"/>
      <c r="J188" s="41"/>
      <c r="K188" s="41"/>
      <c r="L188" s="45"/>
      <c r="M188" s="216"/>
      <c r="N188" s="217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7" t="s">
        <v>132</v>
      </c>
      <c r="AU188" s="17" t="s">
        <v>128</v>
      </c>
    </row>
    <row r="189" s="2" customFormat="1" ht="24.15" customHeight="1">
      <c r="A189" s="39"/>
      <c r="B189" s="40"/>
      <c r="C189" s="220" t="s">
        <v>284</v>
      </c>
      <c r="D189" s="220" t="s">
        <v>134</v>
      </c>
      <c r="E189" s="221" t="s">
        <v>285</v>
      </c>
      <c r="F189" s="222" t="s">
        <v>286</v>
      </c>
      <c r="G189" s="223" t="s">
        <v>145</v>
      </c>
      <c r="H189" s="224">
        <v>3</v>
      </c>
      <c r="I189" s="225"/>
      <c r="J189" s="226">
        <f>ROUND(I189*H189,2)</f>
        <v>0</v>
      </c>
      <c r="K189" s="222" t="s">
        <v>21</v>
      </c>
      <c r="L189" s="227"/>
      <c r="M189" s="228" t="s">
        <v>21</v>
      </c>
      <c r="N189" s="229" t="s">
        <v>50</v>
      </c>
      <c r="O189" s="85"/>
      <c r="P189" s="209">
        <f>O189*H189</f>
        <v>0</v>
      </c>
      <c r="Q189" s="209">
        <v>0.001</v>
      </c>
      <c r="R189" s="209">
        <f>Q189*H189</f>
        <v>0.0030000000000000001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138</v>
      </c>
      <c r="AT189" s="211" t="s">
        <v>134</v>
      </c>
      <c r="AU189" s="211" t="s">
        <v>128</v>
      </c>
      <c r="AY189" s="17" t="s">
        <v>117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84</v>
      </c>
      <c r="BK189" s="212">
        <f>ROUND(I189*H189,2)</f>
        <v>0</v>
      </c>
      <c r="BL189" s="17" t="s">
        <v>127</v>
      </c>
      <c r="BM189" s="211" t="s">
        <v>287</v>
      </c>
    </row>
    <row r="190" s="2" customFormat="1">
      <c r="A190" s="39"/>
      <c r="B190" s="40"/>
      <c r="C190" s="41"/>
      <c r="D190" s="213" t="s">
        <v>130</v>
      </c>
      <c r="E190" s="41"/>
      <c r="F190" s="214" t="s">
        <v>286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130</v>
      </c>
      <c r="AU190" s="17" t="s">
        <v>128</v>
      </c>
    </row>
    <row r="191" s="2" customFormat="1">
      <c r="A191" s="39"/>
      <c r="B191" s="40"/>
      <c r="C191" s="41"/>
      <c r="D191" s="213" t="s">
        <v>147</v>
      </c>
      <c r="E191" s="41"/>
      <c r="F191" s="241" t="s">
        <v>148</v>
      </c>
      <c r="G191" s="41"/>
      <c r="H191" s="41"/>
      <c r="I191" s="215"/>
      <c r="J191" s="41"/>
      <c r="K191" s="41"/>
      <c r="L191" s="45"/>
      <c r="M191" s="216"/>
      <c r="N191" s="217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147</v>
      </c>
      <c r="AU191" s="17" t="s">
        <v>128</v>
      </c>
    </row>
    <row r="192" s="2" customFormat="1" ht="21.75" customHeight="1">
      <c r="A192" s="39"/>
      <c r="B192" s="40"/>
      <c r="C192" s="200" t="s">
        <v>288</v>
      </c>
      <c r="D192" s="200" t="s">
        <v>122</v>
      </c>
      <c r="E192" s="201" t="s">
        <v>289</v>
      </c>
      <c r="F192" s="202" t="s">
        <v>290</v>
      </c>
      <c r="G192" s="203" t="s">
        <v>145</v>
      </c>
      <c r="H192" s="204">
        <v>10</v>
      </c>
      <c r="I192" s="205"/>
      <c r="J192" s="206">
        <f>ROUND(I192*H192,2)</f>
        <v>0</v>
      </c>
      <c r="K192" s="202" t="s">
        <v>126</v>
      </c>
      <c r="L192" s="45"/>
      <c r="M192" s="207" t="s">
        <v>21</v>
      </c>
      <c r="N192" s="208" t="s">
        <v>50</v>
      </c>
      <c r="O192" s="85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127</v>
      </c>
      <c r="AT192" s="211" t="s">
        <v>122</v>
      </c>
      <c r="AU192" s="211" t="s">
        <v>128</v>
      </c>
      <c r="AY192" s="17" t="s">
        <v>117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84</v>
      </c>
      <c r="BK192" s="212">
        <f>ROUND(I192*H192,2)</f>
        <v>0</v>
      </c>
      <c r="BL192" s="17" t="s">
        <v>127</v>
      </c>
      <c r="BM192" s="211" t="s">
        <v>291</v>
      </c>
    </row>
    <row r="193" s="2" customFormat="1">
      <c r="A193" s="39"/>
      <c r="B193" s="40"/>
      <c r="C193" s="41"/>
      <c r="D193" s="213" t="s">
        <v>130</v>
      </c>
      <c r="E193" s="41"/>
      <c r="F193" s="214" t="s">
        <v>292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130</v>
      </c>
      <c r="AU193" s="17" t="s">
        <v>128</v>
      </c>
    </row>
    <row r="194" s="2" customFormat="1">
      <c r="A194" s="39"/>
      <c r="B194" s="40"/>
      <c r="C194" s="41"/>
      <c r="D194" s="218" t="s">
        <v>132</v>
      </c>
      <c r="E194" s="41"/>
      <c r="F194" s="219" t="s">
        <v>293</v>
      </c>
      <c r="G194" s="41"/>
      <c r="H194" s="41"/>
      <c r="I194" s="215"/>
      <c r="J194" s="41"/>
      <c r="K194" s="41"/>
      <c r="L194" s="45"/>
      <c r="M194" s="216"/>
      <c r="N194" s="217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7" t="s">
        <v>132</v>
      </c>
      <c r="AU194" s="17" t="s">
        <v>128</v>
      </c>
    </row>
    <row r="195" s="2" customFormat="1" ht="16.5" customHeight="1">
      <c r="A195" s="39"/>
      <c r="B195" s="40"/>
      <c r="C195" s="220" t="s">
        <v>294</v>
      </c>
      <c r="D195" s="220" t="s">
        <v>134</v>
      </c>
      <c r="E195" s="221" t="s">
        <v>295</v>
      </c>
      <c r="F195" s="222" t="s">
        <v>296</v>
      </c>
      <c r="G195" s="223" t="s">
        <v>145</v>
      </c>
      <c r="H195" s="224">
        <v>10</v>
      </c>
      <c r="I195" s="225"/>
      <c r="J195" s="226">
        <f>ROUND(I195*H195,2)</f>
        <v>0</v>
      </c>
      <c r="K195" s="222" t="s">
        <v>126</v>
      </c>
      <c r="L195" s="227"/>
      <c r="M195" s="228" t="s">
        <v>21</v>
      </c>
      <c r="N195" s="229" t="s">
        <v>50</v>
      </c>
      <c r="O195" s="85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1" t="s">
        <v>138</v>
      </c>
      <c r="AT195" s="211" t="s">
        <v>134</v>
      </c>
      <c r="AU195" s="211" t="s">
        <v>128</v>
      </c>
      <c r="AY195" s="17" t="s">
        <v>117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7" t="s">
        <v>84</v>
      </c>
      <c r="BK195" s="212">
        <f>ROUND(I195*H195,2)</f>
        <v>0</v>
      </c>
      <c r="BL195" s="17" t="s">
        <v>127</v>
      </c>
      <c r="BM195" s="211" t="s">
        <v>297</v>
      </c>
    </row>
    <row r="196" s="2" customFormat="1">
      <c r="A196" s="39"/>
      <c r="B196" s="40"/>
      <c r="C196" s="41"/>
      <c r="D196" s="213" t="s">
        <v>130</v>
      </c>
      <c r="E196" s="41"/>
      <c r="F196" s="214" t="s">
        <v>296</v>
      </c>
      <c r="G196" s="41"/>
      <c r="H196" s="41"/>
      <c r="I196" s="215"/>
      <c r="J196" s="41"/>
      <c r="K196" s="41"/>
      <c r="L196" s="45"/>
      <c r="M196" s="216"/>
      <c r="N196" s="21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7" t="s">
        <v>130</v>
      </c>
      <c r="AU196" s="17" t="s">
        <v>128</v>
      </c>
    </row>
    <row r="197" s="2" customFormat="1">
      <c r="A197" s="39"/>
      <c r="B197" s="40"/>
      <c r="C197" s="41"/>
      <c r="D197" s="213" t="s">
        <v>147</v>
      </c>
      <c r="E197" s="41"/>
      <c r="F197" s="241" t="s">
        <v>148</v>
      </c>
      <c r="G197" s="41"/>
      <c r="H197" s="41"/>
      <c r="I197" s="215"/>
      <c r="J197" s="41"/>
      <c r="K197" s="41"/>
      <c r="L197" s="45"/>
      <c r="M197" s="216"/>
      <c r="N197" s="217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7" t="s">
        <v>147</v>
      </c>
      <c r="AU197" s="17" t="s">
        <v>128</v>
      </c>
    </row>
    <row r="198" s="2" customFormat="1" ht="16.5" customHeight="1">
      <c r="A198" s="39"/>
      <c r="B198" s="40"/>
      <c r="C198" s="200" t="s">
        <v>298</v>
      </c>
      <c r="D198" s="200" t="s">
        <v>122</v>
      </c>
      <c r="E198" s="201" t="s">
        <v>299</v>
      </c>
      <c r="F198" s="202" t="s">
        <v>300</v>
      </c>
      <c r="G198" s="203" t="s">
        <v>145</v>
      </c>
      <c r="H198" s="204">
        <v>1</v>
      </c>
      <c r="I198" s="205"/>
      <c r="J198" s="206">
        <f>ROUND(I198*H198,2)</f>
        <v>0</v>
      </c>
      <c r="K198" s="202" t="s">
        <v>126</v>
      </c>
      <c r="L198" s="45"/>
      <c r="M198" s="207" t="s">
        <v>21</v>
      </c>
      <c r="N198" s="208" t="s">
        <v>50</v>
      </c>
      <c r="O198" s="85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1" t="s">
        <v>127</v>
      </c>
      <c r="AT198" s="211" t="s">
        <v>122</v>
      </c>
      <c r="AU198" s="211" t="s">
        <v>128</v>
      </c>
      <c r="AY198" s="17" t="s">
        <v>117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7" t="s">
        <v>84</v>
      </c>
      <c r="BK198" s="212">
        <f>ROUND(I198*H198,2)</f>
        <v>0</v>
      </c>
      <c r="BL198" s="17" t="s">
        <v>127</v>
      </c>
      <c r="BM198" s="211" t="s">
        <v>301</v>
      </c>
    </row>
    <row r="199" s="2" customFormat="1">
      <c r="A199" s="39"/>
      <c r="B199" s="40"/>
      <c r="C199" s="41"/>
      <c r="D199" s="213" t="s">
        <v>130</v>
      </c>
      <c r="E199" s="41"/>
      <c r="F199" s="214" t="s">
        <v>302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130</v>
      </c>
      <c r="AU199" s="17" t="s">
        <v>128</v>
      </c>
    </row>
    <row r="200" s="2" customFormat="1">
      <c r="A200" s="39"/>
      <c r="B200" s="40"/>
      <c r="C200" s="41"/>
      <c r="D200" s="218" t="s">
        <v>132</v>
      </c>
      <c r="E200" s="41"/>
      <c r="F200" s="219" t="s">
        <v>303</v>
      </c>
      <c r="G200" s="41"/>
      <c r="H200" s="41"/>
      <c r="I200" s="215"/>
      <c r="J200" s="41"/>
      <c r="K200" s="41"/>
      <c r="L200" s="45"/>
      <c r="M200" s="216"/>
      <c r="N200" s="217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132</v>
      </c>
      <c r="AU200" s="17" t="s">
        <v>128</v>
      </c>
    </row>
    <row r="201" s="2" customFormat="1" ht="24.15" customHeight="1">
      <c r="A201" s="39"/>
      <c r="B201" s="40"/>
      <c r="C201" s="220" t="s">
        <v>304</v>
      </c>
      <c r="D201" s="220" t="s">
        <v>134</v>
      </c>
      <c r="E201" s="221" t="s">
        <v>305</v>
      </c>
      <c r="F201" s="222" t="s">
        <v>306</v>
      </c>
      <c r="G201" s="223" t="s">
        <v>145</v>
      </c>
      <c r="H201" s="224">
        <v>1</v>
      </c>
      <c r="I201" s="225"/>
      <c r="J201" s="226">
        <f>ROUND(I201*H201,2)</f>
        <v>0</v>
      </c>
      <c r="K201" s="222" t="s">
        <v>21</v>
      </c>
      <c r="L201" s="227"/>
      <c r="M201" s="228" t="s">
        <v>21</v>
      </c>
      <c r="N201" s="229" t="s">
        <v>50</v>
      </c>
      <c r="O201" s="85"/>
      <c r="P201" s="209">
        <f>O201*H201</f>
        <v>0</v>
      </c>
      <c r="Q201" s="209">
        <v>0.00020000000000000001</v>
      </c>
      <c r="R201" s="209">
        <f>Q201*H201</f>
        <v>0.00020000000000000001</v>
      </c>
      <c r="S201" s="209">
        <v>0</v>
      </c>
      <c r="T201" s="21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1" t="s">
        <v>138</v>
      </c>
      <c r="AT201" s="211" t="s">
        <v>134</v>
      </c>
      <c r="AU201" s="211" t="s">
        <v>128</v>
      </c>
      <c r="AY201" s="17" t="s">
        <v>117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84</v>
      </c>
      <c r="BK201" s="212">
        <f>ROUND(I201*H201,2)</f>
        <v>0</v>
      </c>
      <c r="BL201" s="17" t="s">
        <v>127</v>
      </c>
      <c r="BM201" s="211" t="s">
        <v>307</v>
      </c>
    </row>
    <row r="202" s="2" customFormat="1">
      <c r="A202" s="39"/>
      <c r="B202" s="40"/>
      <c r="C202" s="41"/>
      <c r="D202" s="213" t="s">
        <v>130</v>
      </c>
      <c r="E202" s="41"/>
      <c r="F202" s="214" t="s">
        <v>306</v>
      </c>
      <c r="G202" s="41"/>
      <c r="H202" s="41"/>
      <c r="I202" s="215"/>
      <c r="J202" s="41"/>
      <c r="K202" s="41"/>
      <c r="L202" s="45"/>
      <c r="M202" s="216"/>
      <c r="N202" s="217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7" t="s">
        <v>130</v>
      </c>
      <c r="AU202" s="17" t="s">
        <v>128</v>
      </c>
    </row>
    <row r="203" s="2" customFormat="1" ht="16.5" customHeight="1">
      <c r="A203" s="39"/>
      <c r="B203" s="40"/>
      <c r="C203" s="200" t="s">
        <v>308</v>
      </c>
      <c r="D203" s="200" t="s">
        <v>122</v>
      </c>
      <c r="E203" s="201" t="s">
        <v>309</v>
      </c>
      <c r="F203" s="202" t="s">
        <v>310</v>
      </c>
      <c r="G203" s="203" t="s">
        <v>145</v>
      </c>
      <c r="H203" s="204">
        <v>17</v>
      </c>
      <c r="I203" s="205"/>
      <c r="J203" s="206">
        <f>ROUND(I203*H203,2)</f>
        <v>0</v>
      </c>
      <c r="K203" s="202" t="s">
        <v>21</v>
      </c>
      <c r="L203" s="45"/>
      <c r="M203" s="207" t="s">
        <v>21</v>
      </c>
      <c r="N203" s="208" t="s">
        <v>50</v>
      </c>
      <c r="O203" s="85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1" t="s">
        <v>127</v>
      </c>
      <c r="AT203" s="211" t="s">
        <v>122</v>
      </c>
      <c r="AU203" s="211" t="s">
        <v>128</v>
      </c>
      <c r="AY203" s="17" t="s">
        <v>117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7" t="s">
        <v>84</v>
      </c>
      <c r="BK203" s="212">
        <f>ROUND(I203*H203,2)</f>
        <v>0</v>
      </c>
      <c r="BL203" s="17" t="s">
        <v>127</v>
      </c>
      <c r="BM203" s="211" t="s">
        <v>311</v>
      </c>
    </row>
    <row r="204" s="2" customFormat="1">
      <c r="A204" s="39"/>
      <c r="B204" s="40"/>
      <c r="C204" s="41"/>
      <c r="D204" s="213" t="s">
        <v>130</v>
      </c>
      <c r="E204" s="41"/>
      <c r="F204" s="214" t="s">
        <v>310</v>
      </c>
      <c r="G204" s="41"/>
      <c r="H204" s="41"/>
      <c r="I204" s="215"/>
      <c r="J204" s="41"/>
      <c r="K204" s="41"/>
      <c r="L204" s="45"/>
      <c r="M204" s="216"/>
      <c r="N204" s="217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130</v>
      </c>
      <c r="AU204" s="17" t="s">
        <v>128</v>
      </c>
    </row>
    <row r="205" s="12" customFormat="1" ht="20.88" customHeight="1">
      <c r="A205" s="12"/>
      <c r="B205" s="184"/>
      <c r="C205" s="185"/>
      <c r="D205" s="186" t="s">
        <v>78</v>
      </c>
      <c r="E205" s="198" t="s">
        <v>312</v>
      </c>
      <c r="F205" s="198" t="s">
        <v>313</v>
      </c>
      <c r="G205" s="185"/>
      <c r="H205" s="185"/>
      <c r="I205" s="188"/>
      <c r="J205" s="199">
        <f>BK205</f>
        <v>0</v>
      </c>
      <c r="K205" s="185"/>
      <c r="L205" s="190"/>
      <c r="M205" s="191"/>
      <c r="N205" s="192"/>
      <c r="O205" s="192"/>
      <c r="P205" s="193">
        <f>SUM(P206:P212)</f>
        <v>0</v>
      </c>
      <c r="Q205" s="192"/>
      <c r="R205" s="193">
        <f>SUM(R206:R212)</f>
        <v>0</v>
      </c>
      <c r="S205" s="192"/>
      <c r="T205" s="194">
        <f>SUM(T206:T212)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5" t="s">
        <v>86</v>
      </c>
      <c r="AT205" s="196" t="s">
        <v>78</v>
      </c>
      <c r="AU205" s="196" t="s">
        <v>86</v>
      </c>
      <c r="AY205" s="195" t="s">
        <v>117</v>
      </c>
      <c r="BK205" s="197">
        <f>SUM(BK206:BK212)</f>
        <v>0</v>
      </c>
    </row>
    <row r="206" s="2" customFormat="1" ht="37.8" customHeight="1">
      <c r="A206" s="39"/>
      <c r="B206" s="40"/>
      <c r="C206" s="200" t="s">
        <v>314</v>
      </c>
      <c r="D206" s="200" t="s">
        <v>122</v>
      </c>
      <c r="E206" s="201" t="s">
        <v>315</v>
      </c>
      <c r="F206" s="202" t="s">
        <v>316</v>
      </c>
      <c r="G206" s="203" t="s">
        <v>145</v>
      </c>
      <c r="H206" s="204">
        <v>1</v>
      </c>
      <c r="I206" s="205"/>
      <c r="J206" s="206">
        <f>ROUND(I206*H206,2)</f>
        <v>0</v>
      </c>
      <c r="K206" s="202" t="s">
        <v>21</v>
      </c>
      <c r="L206" s="45"/>
      <c r="M206" s="207" t="s">
        <v>21</v>
      </c>
      <c r="N206" s="208" t="s">
        <v>50</v>
      </c>
      <c r="O206" s="85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1" t="s">
        <v>127</v>
      </c>
      <c r="AT206" s="211" t="s">
        <v>122</v>
      </c>
      <c r="AU206" s="211" t="s">
        <v>128</v>
      </c>
      <c r="AY206" s="17" t="s">
        <v>117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7" t="s">
        <v>84</v>
      </c>
      <c r="BK206" s="212">
        <f>ROUND(I206*H206,2)</f>
        <v>0</v>
      </c>
      <c r="BL206" s="17" t="s">
        <v>127</v>
      </c>
      <c r="BM206" s="211" t="s">
        <v>317</v>
      </c>
    </row>
    <row r="207" s="2" customFormat="1">
      <c r="A207" s="39"/>
      <c r="B207" s="40"/>
      <c r="C207" s="41"/>
      <c r="D207" s="213" t="s">
        <v>130</v>
      </c>
      <c r="E207" s="41"/>
      <c r="F207" s="214" t="s">
        <v>316</v>
      </c>
      <c r="G207" s="41"/>
      <c r="H207" s="41"/>
      <c r="I207" s="215"/>
      <c r="J207" s="41"/>
      <c r="K207" s="41"/>
      <c r="L207" s="45"/>
      <c r="M207" s="216"/>
      <c r="N207" s="217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7" t="s">
        <v>130</v>
      </c>
      <c r="AU207" s="17" t="s">
        <v>128</v>
      </c>
    </row>
    <row r="208" s="2" customFormat="1">
      <c r="A208" s="39"/>
      <c r="B208" s="40"/>
      <c r="C208" s="41"/>
      <c r="D208" s="213" t="s">
        <v>147</v>
      </c>
      <c r="E208" s="41"/>
      <c r="F208" s="241" t="s">
        <v>318</v>
      </c>
      <c r="G208" s="41"/>
      <c r="H208" s="41"/>
      <c r="I208" s="215"/>
      <c r="J208" s="41"/>
      <c r="K208" s="41"/>
      <c r="L208" s="45"/>
      <c r="M208" s="216"/>
      <c r="N208" s="217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7" t="s">
        <v>147</v>
      </c>
      <c r="AU208" s="17" t="s">
        <v>128</v>
      </c>
    </row>
    <row r="209" s="2" customFormat="1" ht="24.15" customHeight="1">
      <c r="A209" s="39"/>
      <c r="B209" s="40"/>
      <c r="C209" s="200" t="s">
        <v>319</v>
      </c>
      <c r="D209" s="200" t="s">
        <v>122</v>
      </c>
      <c r="E209" s="201" t="s">
        <v>320</v>
      </c>
      <c r="F209" s="202" t="s">
        <v>321</v>
      </c>
      <c r="G209" s="203" t="s">
        <v>145</v>
      </c>
      <c r="H209" s="204">
        <v>1</v>
      </c>
      <c r="I209" s="205"/>
      <c r="J209" s="206">
        <f>ROUND(I209*H209,2)</f>
        <v>0</v>
      </c>
      <c r="K209" s="202" t="s">
        <v>21</v>
      </c>
      <c r="L209" s="45"/>
      <c r="M209" s="207" t="s">
        <v>21</v>
      </c>
      <c r="N209" s="208" t="s">
        <v>50</v>
      </c>
      <c r="O209" s="85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1" t="s">
        <v>127</v>
      </c>
      <c r="AT209" s="211" t="s">
        <v>122</v>
      </c>
      <c r="AU209" s="211" t="s">
        <v>128</v>
      </c>
      <c r="AY209" s="17" t="s">
        <v>117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7" t="s">
        <v>84</v>
      </c>
      <c r="BK209" s="212">
        <f>ROUND(I209*H209,2)</f>
        <v>0</v>
      </c>
      <c r="BL209" s="17" t="s">
        <v>127</v>
      </c>
      <c r="BM209" s="211" t="s">
        <v>322</v>
      </c>
    </row>
    <row r="210" s="2" customFormat="1">
      <c r="A210" s="39"/>
      <c r="B210" s="40"/>
      <c r="C210" s="41"/>
      <c r="D210" s="213" t="s">
        <v>130</v>
      </c>
      <c r="E210" s="41"/>
      <c r="F210" s="214" t="s">
        <v>323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130</v>
      </c>
      <c r="AU210" s="17" t="s">
        <v>128</v>
      </c>
    </row>
    <row r="211" s="2" customFormat="1" ht="24.15" customHeight="1">
      <c r="A211" s="39"/>
      <c r="B211" s="40"/>
      <c r="C211" s="200" t="s">
        <v>324</v>
      </c>
      <c r="D211" s="200" t="s">
        <v>122</v>
      </c>
      <c r="E211" s="201" t="s">
        <v>325</v>
      </c>
      <c r="F211" s="202" t="s">
        <v>326</v>
      </c>
      <c r="G211" s="203" t="s">
        <v>327</v>
      </c>
      <c r="H211" s="204">
        <v>1</v>
      </c>
      <c r="I211" s="205"/>
      <c r="J211" s="206">
        <f>ROUND(I211*H211,2)</f>
        <v>0</v>
      </c>
      <c r="K211" s="202" t="s">
        <v>21</v>
      </c>
      <c r="L211" s="45"/>
      <c r="M211" s="207" t="s">
        <v>21</v>
      </c>
      <c r="N211" s="208" t="s">
        <v>50</v>
      </c>
      <c r="O211" s="85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1" t="s">
        <v>127</v>
      </c>
      <c r="AT211" s="211" t="s">
        <v>122</v>
      </c>
      <c r="AU211" s="211" t="s">
        <v>128</v>
      </c>
      <c r="AY211" s="17" t="s">
        <v>117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84</v>
      </c>
      <c r="BK211" s="212">
        <f>ROUND(I211*H211,2)</f>
        <v>0</v>
      </c>
      <c r="BL211" s="17" t="s">
        <v>127</v>
      </c>
      <c r="BM211" s="211" t="s">
        <v>328</v>
      </c>
    </row>
    <row r="212" s="2" customFormat="1">
      <c r="A212" s="39"/>
      <c r="B212" s="40"/>
      <c r="C212" s="41"/>
      <c r="D212" s="213" t="s">
        <v>130</v>
      </c>
      <c r="E212" s="41"/>
      <c r="F212" s="214" t="s">
        <v>326</v>
      </c>
      <c r="G212" s="41"/>
      <c r="H212" s="41"/>
      <c r="I212" s="215"/>
      <c r="J212" s="41"/>
      <c r="K212" s="41"/>
      <c r="L212" s="45"/>
      <c r="M212" s="216"/>
      <c r="N212" s="217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130</v>
      </c>
      <c r="AU212" s="17" t="s">
        <v>128</v>
      </c>
    </row>
    <row r="213" s="12" customFormat="1" ht="20.88" customHeight="1">
      <c r="A213" s="12"/>
      <c r="B213" s="184"/>
      <c r="C213" s="185"/>
      <c r="D213" s="186" t="s">
        <v>78</v>
      </c>
      <c r="E213" s="198" t="s">
        <v>329</v>
      </c>
      <c r="F213" s="198" t="s">
        <v>330</v>
      </c>
      <c r="G213" s="185"/>
      <c r="H213" s="185"/>
      <c r="I213" s="188"/>
      <c r="J213" s="199">
        <f>BK213</f>
        <v>0</v>
      </c>
      <c r="K213" s="185"/>
      <c r="L213" s="190"/>
      <c r="M213" s="191"/>
      <c r="N213" s="192"/>
      <c r="O213" s="192"/>
      <c r="P213" s="193">
        <f>SUM(P214:P217)</f>
        <v>0</v>
      </c>
      <c r="Q213" s="192"/>
      <c r="R213" s="193">
        <f>SUM(R214:R217)</f>
        <v>0</v>
      </c>
      <c r="S213" s="192"/>
      <c r="T213" s="194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5" t="s">
        <v>86</v>
      </c>
      <c r="AT213" s="196" t="s">
        <v>78</v>
      </c>
      <c r="AU213" s="196" t="s">
        <v>86</v>
      </c>
      <c r="AY213" s="195" t="s">
        <v>117</v>
      </c>
      <c r="BK213" s="197">
        <f>SUM(BK214:BK217)</f>
        <v>0</v>
      </c>
    </row>
    <row r="214" s="2" customFormat="1" ht="16.5" customHeight="1">
      <c r="A214" s="39"/>
      <c r="B214" s="40"/>
      <c r="C214" s="200" t="s">
        <v>331</v>
      </c>
      <c r="D214" s="200" t="s">
        <v>122</v>
      </c>
      <c r="E214" s="201" t="s">
        <v>332</v>
      </c>
      <c r="F214" s="202" t="s">
        <v>333</v>
      </c>
      <c r="G214" s="203" t="s">
        <v>327</v>
      </c>
      <c r="H214" s="204">
        <v>1</v>
      </c>
      <c r="I214" s="205"/>
      <c r="J214" s="206">
        <f>ROUND(I214*H214,2)</f>
        <v>0</v>
      </c>
      <c r="K214" s="202" t="s">
        <v>21</v>
      </c>
      <c r="L214" s="45"/>
      <c r="M214" s="207" t="s">
        <v>21</v>
      </c>
      <c r="N214" s="208" t="s">
        <v>50</v>
      </c>
      <c r="O214" s="8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1" t="s">
        <v>127</v>
      </c>
      <c r="AT214" s="211" t="s">
        <v>122</v>
      </c>
      <c r="AU214" s="211" t="s">
        <v>128</v>
      </c>
      <c r="AY214" s="17" t="s">
        <v>117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84</v>
      </c>
      <c r="BK214" s="212">
        <f>ROUND(I214*H214,2)</f>
        <v>0</v>
      </c>
      <c r="BL214" s="17" t="s">
        <v>127</v>
      </c>
      <c r="BM214" s="211" t="s">
        <v>334</v>
      </c>
    </row>
    <row r="215" s="2" customFormat="1">
      <c r="A215" s="39"/>
      <c r="B215" s="40"/>
      <c r="C215" s="41"/>
      <c r="D215" s="213" t="s">
        <v>130</v>
      </c>
      <c r="E215" s="41"/>
      <c r="F215" s="214" t="s">
        <v>333</v>
      </c>
      <c r="G215" s="41"/>
      <c r="H215" s="41"/>
      <c r="I215" s="215"/>
      <c r="J215" s="41"/>
      <c r="K215" s="41"/>
      <c r="L215" s="45"/>
      <c r="M215" s="216"/>
      <c r="N215" s="217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130</v>
      </c>
      <c r="AU215" s="17" t="s">
        <v>128</v>
      </c>
    </row>
    <row r="216" s="2" customFormat="1" ht="37.8" customHeight="1">
      <c r="A216" s="39"/>
      <c r="B216" s="40"/>
      <c r="C216" s="200" t="s">
        <v>335</v>
      </c>
      <c r="D216" s="200" t="s">
        <v>122</v>
      </c>
      <c r="E216" s="201" t="s">
        <v>336</v>
      </c>
      <c r="F216" s="202" t="s">
        <v>337</v>
      </c>
      <c r="G216" s="203" t="s">
        <v>327</v>
      </c>
      <c r="H216" s="204">
        <v>1</v>
      </c>
      <c r="I216" s="205"/>
      <c r="J216" s="206">
        <f>ROUND(I216*H216,2)</f>
        <v>0</v>
      </c>
      <c r="K216" s="202" t="s">
        <v>21</v>
      </c>
      <c r="L216" s="45"/>
      <c r="M216" s="207" t="s">
        <v>21</v>
      </c>
      <c r="N216" s="208" t="s">
        <v>50</v>
      </c>
      <c r="O216" s="85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1" t="s">
        <v>127</v>
      </c>
      <c r="AT216" s="211" t="s">
        <v>122</v>
      </c>
      <c r="AU216" s="211" t="s">
        <v>128</v>
      </c>
      <c r="AY216" s="17" t="s">
        <v>117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7" t="s">
        <v>84</v>
      </c>
      <c r="BK216" s="212">
        <f>ROUND(I216*H216,2)</f>
        <v>0</v>
      </c>
      <c r="BL216" s="17" t="s">
        <v>127</v>
      </c>
      <c r="BM216" s="211" t="s">
        <v>338</v>
      </c>
    </row>
    <row r="217" s="2" customFormat="1">
      <c r="A217" s="39"/>
      <c r="B217" s="40"/>
      <c r="C217" s="41"/>
      <c r="D217" s="213" t="s">
        <v>130</v>
      </c>
      <c r="E217" s="41"/>
      <c r="F217" s="214" t="s">
        <v>337</v>
      </c>
      <c r="G217" s="41"/>
      <c r="H217" s="41"/>
      <c r="I217" s="215"/>
      <c r="J217" s="41"/>
      <c r="K217" s="41"/>
      <c r="L217" s="45"/>
      <c r="M217" s="216"/>
      <c r="N217" s="217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7" t="s">
        <v>130</v>
      </c>
      <c r="AU217" s="17" t="s">
        <v>128</v>
      </c>
    </row>
    <row r="218" s="12" customFormat="1" ht="25.92" customHeight="1">
      <c r="A218" s="12"/>
      <c r="B218" s="184"/>
      <c r="C218" s="185"/>
      <c r="D218" s="186" t="s">
        <v>78</v>
      </c>
      <c r="E218" s="187" t="s">
        <v>134</v>
      </c>
      <c r="F218" s="187" t="s">
        <v>339</v>
      </c>
      <c r="G218" s="185"/>
      <c r="H218" s="185"/>
      <c r="I218" s="188"/>
      <c r="J218" s="189">
        <f>BK218</f>
        <v>0</v>
      </c>
      <c r="K218" s="185"/>
      <c r="L218" s="190"/>
      <c r="M218" s="191"/>
      <c r="N218" s="192"/>
      <c r="O218" s="192"/>
      <c r="P218" s="193">
        <f>P219</f>
        <v>0</v>
      </c>
      <c r="Q218" s="192"/>
      <c r="R218" s="193">
        <f>R219</f>
        <v>3.3153730000000006</v>
      </c>
      <c r="S218" s="192"/>
      <c r="T218" s="194">
        <f>T219</f>
        <v>8.2874999999999996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5" t="s">
        <v>128</v>
      </c>
      <c r="AT218" s="196" t="s">
        <v>78</v>
      </c>
      <c r="AU218" s="196" t="s">
        <v>79</v>
      </c>
      <c r="AY218" s="195" t="s">
        <v>117</v>
      </c>
      <c r="BK218" s="197">
        <f>BK219</f>
        <v>0</v>
      </c>
    </row>
    <row r="219" s="12" customFormat="1" ht="22.8" customHeight="1">
      <c r="A219" s="12"/>
      <c r="B219" s="184"/>
      <c r="C219" s="185"/>
      <c r="D219" s="186" t="s">
        <v>78</v>
      </c>
      <c r="E219" s="198" t="s">
        <v>340</v>
      </c>
      <c r="F219" s="198" t="s">
        <v>341</v>
      </c>
      <c r="G219" s="185"/>
      <c r="H219" s="185"/>
      <c r="I219" s="188"/>
      <c r="J219" s="199">
        <f>BK219</f>
        <v>0</v>
      </c>
      <c r="K219" s="185"/>
      <c r="L219" s="190"/>
      <c r="M219" s="191"/>
      <c r="N219" s="192"/>
      <c r="O219" s="192"/>
      <c r="P219" s="193">
        <f>SUM(P220:P257)</f>
        <v>0</v>
      </c>
      <c r="Q219" s="192"/>
      <c r="R219" s="193">
        <f>SUM(R220:R257)</f>
        <v>3.3153730000000006</v>
      </c>
      <c r="S219" s="192"/>
      <c r="T219" s="194">
        <f>SUM(T220:T257)</f>
        <v>8.2874999999999996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5" t="s">
        <v>128</v>
      </c>
      <c r="AT219" s="196" t="s">
        <v>78</v>
      </c>
      <c r="AU219" s="196" t="s">
        <v>84</v>
      </c>
      <c r="AY219" s="195" t="s">
        <v>117</v>
      </c>
      <c r="BK219" s="197">
        <f>SUM(BK220:BK257)</f>
        <v>0</v>
      </c>
    </row>
    <row r="220" s="2" customFormat="1" ht="21.75" customHeight="1">
      <c r="A220" s="39"/>
      <c r="B220" s="40"/>
      <c r="C220" s="200" t="s">
        <v>342</v>
      </c>
      <c r="D220" s="200" t="s">
        <v>122</v>
      </c>
      <c r="E220" s="201" t="s">
        <v>343</v>
      </c>
      <c r="F220" s="202" t="s">
        <v>344</v>
      </c>
      <c r="G220" s="203" t="s">
        <v>345</v>
      </c>
      <c r="H220" s="204">
        <v>0.070000000000000007</v>
      </c>
      <c r="I220" s="205"/>
      <c r="J220" s="206">
        <f>ROUND(I220*H220,2)</f>
        <v>0</v>
      </c>
      <c r="K220" s="202" t="s">
        <v>126</v>
      </c>
      <c r="L220" s="45"/>
      <c r="M220" s="207" t="s">
        <v>21</v>
      </c>
      <c r="N220" s="208" t="s">
        <v>50</v>
      </c>
      <c r="O220" s="85"/>
      <c r="P220" s="209">
        <f>O220*H220</f>
        <v>0</v>
      </c>
      <c r="Q220" s="209">
        <v>0.0099000000000000008</v>
      </c>
      <c r="R220" s="209">
        <f>Q220*H220</f>
        <v>0.00069300000000000015</v>
      </c>
      <c r="S220" s="209">
        <v>0</v>
      </c>
      <c r="T220" s="21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1" t="s">
        <v>346</v>
      </c>
      <c r="AT220" s="211" t="s">
        <v>122</v>
      </c>
      <c r="AU220" s="211" t="s">
        <v>86</v>
      </c>
      <c r="AY220" s="17" t="s">
        <v>117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7" t="s">
        <v>84</v>
      </c>
      <c r="BK220" s="212">
        <f>ROUND(I220*H220,2)</f>
        <v>0</v>
      </c>
      <c r="BL220" s="17" t="s">
        <v>346</v>
      </c>
      <c r="BM220" s="211" t="s">
        <v>347</v>
      </c>
    </row>
    <row r="221" s="2" customFormat="1">
      <c r="A221" s="39"/>
      <c r="B221" s="40"/>
      <c r="C221" s="41"/>
      <c r="D221" s="213" t="s">
        <v>130</v>
      </c>
      <c r="E221" s="41"/>
      <c r="F221" s="214" t="s">
        <v>344</v>
      </c>
      <c r="G221" s="41"/>
      <c r="H221" s="41"/>
      <c r="I221" s="215"/>
      <c r="J221" s="41"/>
      <c r="K221" s="41"/>
      <c r="L221" s="45"/>
      <c r="M221" s="216"/>
      <c r="N221" s="217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7" t="s">
        <v>130</v>
      </c>
      <c r="AU221" s="17" t="s">
        <v>86</v>
      </c>
    </row>
    <row r="222" s="2" customFormat="1">
      <c r="A222" s="39"/>
      <c r="B222" s="40"/>
      <c r="C222" s="41"/>
      <c r="D222" s="218" t="s">
        <v>132</v>
      </c>
      <c r="E222" s="41"/>
      <c r="F222" s="219" t="s">
        <v>348</v>
      </c>
      <c r="G222" s="41"/>
      <c r="H222" s="41"/>
      <c r="I222" s="215"/>
      <c r="J222" s="41"/>
      <c r="K222" s="41"/>
      <c r="L222" s="45"/>
      <c r="M222" s="216"/>
      <c r="N222" s="217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7" t="s">
        <v>132</v>
      </c>
      <c r="AU222" s="17" t="s">
        <v>86</v>
      </c>
    </row>
    <row r="223" s="2" customFormat="1" ht="37.8" customHeight="1">
      <c r="A223" s="39"/>
      <c r="B223" s="40"/>
      <c r="C223" s="200" t="s">
        <v>349</v>
      </c>
      <c r="D223" s="200" t="s">
        <v>122</v>
      </c>
      <c r="E223" s="201" t="s">
        <v>350</v>
      </c>
      <c r="F223" s="202" t="s">
        <v>351</v>
      </c>
      <c r="G223" s="203" t="s">
        <v>125</v>
      </c>
      <c r="H223" s="204">
        <v>70</v>
      </c>
      <c r="I223" s="205"/>
      <c r="J223" s="206">
        <f>ROUND(I223*H223,2)</f>
        <v>0</v>
      </c>
      <c r="K223" s="202" t="s">
        <v>126</v>
      </c>
      <c r="L223" s="45"/>
      <c r="M223" s="207" t="s">
        <v>21</v>
      </c>
      <c r="N223" s="208" t="s">
        <v>50</v>
      </c>
      <c r="O223" s="85"/>
      <c r="P223" s="209">
        <f>O223*H223</f>
        <v>0</v>
      </c>
      <c r="Q223" s="209">
        <v>0.00044000000000000002</v>
      </c>
      <c r="R223" s="209">
        <f>Q223*H223</f>
        <v>0.030800000000000001</v>
      </c>
      <c r="S223" s="209">
        <v>0</v>
      </c>
      <c r="T223" s="21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1" t="s">
        <v>346</v>
      </c>
      <c r="AT223" s="211" t="s">
        <v>122</v>
      </c>
      <c r="AU223" s="211" t="s">
        <v>86</v>
      </c>
      <c r="AY223" s="17" t="s">
        <v>117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7" t="s">
        <v>84</v>
      </c>
      <c r="BK223" s="212">
        <f>ROUND(I223*H223,2)</f>
        <v>0</v>
      </c>
      <c r="BL223" s="17" t="s">
        <v>346</v>
      </c>
      <c r="BM223" s="211" t="s">
        <v>352</v>
      </c>
    </row>
    <row r="224" s="2" customFormat="1">
      <c r="A224" s="39"/>
      <c r="B224" s="40"/>
      <c r="C224" s="41"/>
      <c r="D224" s="213" t="s">
        <v>130</v>
      </c>
      <c r="E224" s="41"/>
      <c r="F224" s="214" t="s">
        <v>353</v>
      </c>
      <c r="G224" s="41"/>
      <c r="H224" s="41"/>
      <c r="I224" s="215"/>
      <c r="J224" s="41"/>
      <c r="K224" s="41"/>
      <c r="L224" s="45"/>
      <c r="M224" s="216"/>
      <c r="N224" s="217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130</v>
      </c>
      <c r="AU224" s="17" t="s">
        <v>86</v>
      </c>
    </row>
    <row r="225" s="2" customFormat="1">
      <c r="A225" s="39"/>
      <c r="B225" s="40"/>
      <c r="C225" s="41"/>
      <c r="D225" s="218" t="s">
        <v>132</v>
      </c>
      <c r="E225" s="41"/>
      <c r="F225" s="219" t="s">
        <v>354</v>
      </c>
      <c r="G225" s="41"/>
      <c r="H225" s="41"/>
      <c r="I225" s="215"/>
      <c r="J225" s="41"/>
      <c r="K225" s="41"/>
      <c r="L225" s="45"/>
      <c r="M225" s="216"/>
      <c r="N225" s="217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7" t="s">
        <v>132</v>
      </c>
      <c r="AU225" s="17" t="s">
        <v>86</v>
      </c>
    </row>
    <row r="226" s="2" customFormat="1" ht="37.8" customHeight="1">
      <c r="A226" s="39"/>
      <c r="B226" s="40"/>
      <c r="C226" s="200" t="s">
        <v>355</v>
      </c>
      <c r="D226" s="200" t="s">
        <v>122</v>
      </c>
      <c r="E226" s="201" t="s">
        <v>356</v>
      </c>
      <c r="F226" s="202" t="s">
        <v>357</v>
      </c>
      <c r="G226" s="203" t="s">
        <v>125</v>
      </c>
      <c r="H226" s="204">
        <v>70</v>
      </c>
      <c r="I226" s="205"/>
      <c r="J226" s="206">
        <f>ROUND(I226*H226,2)</f>
        <v>0</v>
      </c>
      <c r="K226" s="202" t="s">
        <v>126</v>
      </c>
      <c r="L226" s="45"/>
      <c r="M226" s="207" t="s">
        <v>21</v>
      </c>
      <c r="N226" s="208" t="s">
        <v>50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346</v>
      </c>
      <c r="AT226" s="211" t="s">
        <v>122</v>
      </c>
      <c r="AU226" s="211" t="s">
        <v>86</v>
      </c>
      <c r="AY226" s="17" t="s">
        <v>117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84</v>
      </c>
      <c r="BK226" s="212">
        <f>ROUND(I226*H226,2)</f>
        <v>0</v>
      </c>
      <c r="BL226" s="17" t="s">
        <v>346</v>
      </c>
      <c r="BM226" s="211" t="s">
        <v>358</v>
      </c>
    </row>
    <row r="227" s="2" customFormat="1">
      <c r="A227" s="39"/>
      <c r="B227" s="40"/>
      <c r="C227" s="41"/>
      <c r="D227" s="213" t="s">
        <v>130</v>
      </c>
      <c r="E227" s="41"/>
      <c r="F227" s="214" t="s">
        <v>359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130</v>
      </c>
      <c r="AU227" s="17" t="s">
        <v>86</v>
      </c>
    </row>
    <row r="228" s="2" customFormat="1">
      <c r="A228" s="39"/>
      <c r="B228" s="40"/>
      <c r="C228" s="41"/>
      <c r="D228" s="218" t="s">
        <v>132</v>
      </c>
      <c r="E228" s="41"/>
      <c r="F228" s="219" t="s">
        <v>360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7" t="s">
        <v>132</v>
      </c>
      <c r="AU228" s="17" t="s">
        <v>86</v>
      </c>
    </row>
    <row r="229" s="2" customFormat="1" ht="21.75" customHeight="1">
      <c r="A229" s="39"/>
      <c r="B229" s="40"/>
      <c r="C229" s="200" t="s">
        <v>361</v>
      </c>
      <c r="D229" s="200" t="s">
        <v>122</v>
      </c>
      <c r="E229" s="201" t="s">
        <v>362</v>
      </c>
      <c r="F229" s="202" t="s">
        <v>363</v>
      </c>
      <c r="G229" s="203" t="s">
        <v>145</v>
      </c>
      <c r="H229" s="204">
        <v>2</v>
      </c>
      <c r="I229" s="205"/>
      <c r="J229" s="206">
        <f>ROUND(I229*H229,2)</f>
        <v>0</v>
      </c>
      <c r="K229" s="202" t="s">
        <v>21</v>
      </c>
      <c r="L229" s="45"/>
      <c r="M229" s="207" t="s">
        <v>21</v>
      </c>
      <c r="N229" s="208" t="s">
        <v>50</v>
      </c>
      <c r="O229" s="85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1" t="s">
        <v>346</v>
      </c>
      <c r="AT229" s="211" t="s">
        <v>122</v>
      </c>
      <c r="AU229" s="211" t="s">
        <v>86</v>
      </c>
      <c r="AY229" s="17" t="s">
        <v>117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7" t="s">
        <v>84</v>
      </c>
      <c r="BK229" s="212">
        <f>ROUND(I229*H229,2)</f>
        <v>0</v>
      </c>
      <c r="BL229" s="17" t="s">
        <v>346</v>
      </c>
      <c r="BM229" s="211" t="s">
        <v>364</v>
      </c>
    </row>
    <row r="230" s="2" customFormat="1">
      <c r="A230" s="39"/>
      <c r="B230" s="40"/>
      <c r="C230" s="41"/>
      <c r="D230" s="213" t="s">
        <v>130</v>
      </c>
      <c r="E230" s="41"/>
      <c r="F230" s="214" t="s">
        <v>363</v>
      </c>
      <c r="G230" s="41"/>
      <c r="H230" s="41"/>
      <c r="I230" s="215"/>
      <c r="J230" s="41"/>
      <c r="K230" s="41"/>
      <c r="L230" s="45"/>
      <c r="M230" s="216"/>
      <c r="N230" s="217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7" t="s">
        <v>130</v>
      </c>
      <c r="AU230" s="17" t="s">
        <v>86</v>
      </c>
    </row>
    <row r="231" s="2" customFormat="1" ht="24.15" customHeight="1">
      <c r="A231" s="39"/>
      <c r="B231" s="40"/>
      <c r="C231" s="200" t="s">
        <v>365</v>
      </c>
      <c r="D231" s="200" t="s">
        <v>122</v>
      </c>
      <c r="E231" s="201" t="s">
        <v>366</v>
      </c>
      <c r="F231" s="202" t="s">
        <v>367</v>
      </c>
      <c r="G231" s="203" t="s">
        <v>145</v>
      </c>
      <c r="H231" s="204">
        <v>2</v>
      </c>
      <c r="I231" s="205"/>
      <c r="J231" s="206">
        <f>ROUND(I231*H231,2)</f>
        <v>0</v>
      </c>
      <c r="K231" s="202" t="s">
        <v>21</v>
      </c>
      <c r="L231" s="45"/>
      <c r="M231" s="207" t="s">
        <v>21</v>
      </c>
      <c r="N231" s="208" t="s">
        <v>50</v>
      </c>
      <c r="O231" s="85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1" t="s">
        <v>346</v>
      </c>
      <c r="AT231" s="211" t="s">
        <v>122</v>
      </c>
      <c r="AU231" s="211" t="s">
        <v>86</v>
      </c>
      <c r="AY231" s="17" t="s">
        <v>117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7" t="s">
        <v>84</v>
      </c>
      <c r="BK231" s="212">
        <f>ROUND(I231*H231,2)</f>
        <v>0</v>
      </c>
      <c r="BL231" s="17" t="s">
        <v>346</v>
      </c>
      <c r="BM231" s="211" t="s">
        <v>368</v>
      </c>
    </row>
    <row r="232" s="2" customFormat="1">
      <c r="A232" s="39"/>
      <c r="B232" s="40"/>
      <c r="C232" s="41"/>
      <c r="D232" s="213" t="s">
        <v>130</v>
      </c>
      <c r="E232" s="41"/>
      <c r="F232" s="214" t="s">
        <v>367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130</v>
      </c>
      <c r="AU232" s="17" t="s">
        <v>86</v>
      </c>
    </row>
    <row r="233" s="2" customFormat="1" ht="24.15" customHeight="1">
      <c r="A233" s="39"/>
      <c r="B233" s="40"/>
      <c r="C233" s="200" t="s">
        <v>369</v>
      </c>
      <c r="D233" s="200" t="s">
        <v>122</v>
      </c>
      <c r="E233" s="201" t="s">
        <v>370</v>
      </c>
      <c r="F233" s="202" t="s">
        <v>371</v>
      </c>
      <c r="G233" s="203" t="s">
        <v>125</v>
      </c>
      <c r="H233" s="204">
        <v>69</v>
      </c>
      <c r="I233" s="205"/>
      <c r="J233" s="206">
        <f>ROUND(I233*H233,2)</f>
        <v>0</v>
      </c>
      <c r="K233" s="202" t="s">
        <v>126</v>
      </c>
      <c r="L233" s="45"/>
      <c r="M233" s="207" t="s">
        <v>21</v>
      </c>
      <c r="N233" s="208" t="s">
        <v>50</v>
      </c>
      <c r="O233" s="8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1" t="s">
        <v>346</v>
      </c>
      <c r="AT233" s="211" t="s">
        <v>122</v>
      </c>
      <c r="AU233" s="211" t="s">
        <v>86</v>
      </c>
      <c r="AY233" s="17" t="s">
        <v>117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84</v>
      </c>
      <c r="BK233" s="212">
        <f>ROUND(I233*H233,2)</f>
        <v>0</v>
      </c>
      <c r="BL233" s="17" t="s">
        <v>346</v>
      </c>
      <c r="BM233" s="211" t="s">
        <v>372</v>
      </c>
    </row>
    <row r="234" s="2" customFormat="1">
      <c r="A234" s="39"/>
      <c r="B234" s="40"/>
      <c r="C234" s="41"/>
      <c r="D234" s="213" t="s">
        <v>130</v>
      </c>
      <c r="E234" s="41"/>
      <c r="F234" s="214" t="s">
        <v>373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7" t="s">
        <v>130</v>
      </c>
      <c r="AU234" s="17" t="s">
        <v>86</v>
      </c>
    </row>
    <row r="235" s="2" customFormat="1">
      <c r="A235" s="39"/>
      <c r="B235" s="40"/>
      <c r="C235" s="41"/>
      <c r="D235" s="218" t="s">
        <v>132</v>
      </c>
      <c r="E235" s="41"/>
      <c r="F235" s="219" t="s">
        <v>374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132</v>
      </c>
      <c r="AU235" s="17" t="s">
        <v>86</v>
      </c>
    </row>
    <row r="236" s="2" customFormat="1" ht="24.15" customHeight="1">
      <c r="A236" s="39"/>
      <c r="B236" s="40"/>
      <c r="C236" s="200" t="s">
        <v>375</v>
      </c>
      <c r="D236" s="200" t="s">
        <v>122</v>
      </c>
      <c r="E236" s="201" t="s">
        <v>376</v>
      </c>
      <c r="F236" s="202" t="s">
        <v>377</v>
      </c>
      <c r="G236" s="203" t="s">
        <v>125</v>
      </c>
      <c r="H236" s="204">
        <v>69</v>
      </c>
      <c r="I236" s="205"/>
      <c r="J236" s="206">
        <f>ROUND(I236*H236,2)</f>
        <v>0</v>
      </c>
      <c r="K236" s="202" t="s">
        <v>126</v>
      </c>
      <c r="L236" s="45"/>
      <c r="M236" s="207" t="s">
        <v>21</v>
      </c>
      <c r="N236" s="208" t="s">
        <v>50</v>
      </c>
      <c r="O236" s="85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1" t="s">
        <v>346</v>
      </c>
      <c r="AT236" s="211" t="s">
        <v>122</v>
      </c>
      <c r="AU236" s="211" t="s">
        <v>86</v>
      </c>
      <c r="AY236" s="17" t="s">
        <v>117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7" t="s">
        <v>84</v>
      </c>
      <c r="BK236" s="212">
        <f>ROUND(I236*H236,2)</f>
        <v>0</v>
      </c>
      <c r="BL236" s="17" t="s">
        <v>346</v>
      </c>
      <c r="BM236" s="211" t="s">
        <v>378</v>
      </c>
    </row>
    <row r="237" s="2" customFormat="1">
      <c r="A237" s="39"/>
      <c r="B237" s="40"/>
      <c r="C237" s="41"/>
      <c r="D237" s="213" t="s">
        <v>130</v>
      </c>
      <c r="E237" s="41"/>
      <c r="F237" s="214" t="s">
        <v>379</v>
      </c>
      <c r="G237" s="41"/>
      <c r="H237" s="41"/>
      <c r="I237" s="215"/>
      <c r="J237" s="41"/>
      <c r="K237" s="41"/>
      <c r="L237" s="45"/>
      <c r="M237" s="216"/>
      <c r="N237" s="217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7" t="s">
        <v>130</v>
      </c>
      <c r="AU237" s="17" t="s">
        <v>86</v>
      </c>
    </row>
    <row r="238" s="2" customFormat="1">
      <c r="A238" s="39"/>
      <c r="B238" s="40"/>
      <c r="C238" s="41"/>
      <c r="D238" s="218" t="s">
        <v>132</v>
      </c>
      <c r="E238" s="41"/>
      <c r="F238" s="219" t="s">
        <v>380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132</v>
      </c>
      <c r="AU238" s="17" t="s">
        <v>86</v>
      </c>
    </row>
    <row r="239" s="2" customFormat="1" ht="44.25" customHeight="1">
      <c r="A239" s="39"/>
      <c r="B239" s="40"/>
      <c r="C239" s="200" t="s">
        <v>381</v>
      </c>
      <c r="D239" s="200" t="s">
        <v>122</v>
      </c>
      <c r="E239" s="201" t="s">
        <v>382</v>
      </c>
      <c r="F239" s="202" t="s">
        <v>383</v>
      </c>
      <c r="G239" s="203" t="s">
        <v>384</v>
      </c>
      <c r="H239" s="204">
        <v>69</v>
      </c>
      <c r="I239" s="205"/>
      <c r="J239" s="206">
        <f>ROUND(I239*H239,2)</f>
        <v>0</v>
      </c>
      <c r="K239" s="202" t="s">
        <v>126</v>
      </c>
      <c r="L239" s="45"/>
      <c r="M239" s="207" t="s">
        <v>21</v>
      </c>
      <c r="N239" s="208" t="s">
        <v>50</v>
      </c>
      <c r="O239" s="85"/>
      <c r="P239" s="209">
        <f>O239*H239</f>
        <v>0</v>
      </c>
      <c r="Q239" s="209">
        <v>2.0000000000000002E-05</v>
      </c>
      <c r="R239" s="209">
        <f>Q239*H239</f>
        <v>0.0013800000000000002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346</v>
      </c>
      <c r="AT239" s="211" t="s">
        <v>122</v>
      </c>
      <c r="AU239" s="211" t="s">
        <v>86</v>
      </c>
      <c r="AY239" s="17" t="s">
        <v>117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84</v>
      </c>
      <c r="BK239" s="212">
        <f>ROUND(I239*H239,2)</f>
        <v>0</v>
      </c>
      <c r="BL239" s="17" t="s">
        <v>346</v>
      </c>
      <c r="BM239" s="211" t="s">
        <v>385</v>
      </c>
    </row>
    <row r="240" s="2" customFormat="1">
      <c r="A240" s="39"/>
      <c r="B240" s="40"/>
      <c r="C240" s="41"/>
      <c r="D240" s="213" t="s">
        <v>130</v>
      </c>
      <c r="E240" s="41"/>
      <c r="F240" s="214" t="s">
        <v>386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7" t="s">
        <v>130</v>
      </c>
      <c r="AU240" s="17" t="s">
        <v>86</v>
      </c>
    </row>
    <row r="241" s="2" customFormat="1">
      <c r="A241" s="39"/>
      <c r="B241" s="40"/>
      <c r="C241" s="41"/>
      <c r="D241" s="218" t="s">
        <v>132</v>
      </c>
      <c r="E241" s="41"/>
      <c r="F241" s="219" t="s">
        <v>387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7" t="s">
        <v>132</v>
      </c>
      <c r="AU241" s="17" t="s">
        <v>86</v>
      </c>
    </row>
    <row r="242" s="2" customFormat="1" ht="33" customHeight="1">
      <c r="A242" s="39"/>
      <c r="B242" s="40"/>
      <c r="C242" s="200" t="s">
        <v>388</v>
      </c>
      <c r="D242" s="200" t="s">
        <v>122</v>
      </c>
      <c r="E242" s="201" t="s">
        <v>389</v>
      </c>
      <c r="F242" s="202" t="s">
        <v>390</v>
      </c>
      <c r="G242" s="203" t="s">
        <v>384</v>
      </c>
      <c r="H242" s="204">
        <v>32.5</v>
      </c>
      <c r="I242" s="205"/>
      <c r="J242" s="206">
        <f>ROUND(I242*H242,2)</f>
        <v>0</v>
      </c>
      <c r="K242" s="202" t="s">
        <v>126</v>
      </c>
      <c r="L242" s="45"/>
      <c r="M242" s="207" t="s">
        <v>21</v>
      </c>
      <c r="N242" s="208" t="s">
        <v>50</v>
      </c>
      <c r="O242" s="85"/>
      <c r="P242" s="209">
        <f>O242*H242</f>
        <v>0</v>
      </c>
      <c r="Q242" s="209">
        <v>0</v>
      </c>
      <c r="R242" s="209">
        <f>Q242*H242</f>
        <v>0</v>
      </c>
      <c r="S242" s="209">
        <v>0.255</v>
      </c>
      <c r="T242" s="210">
        <f>S242*H242</f>
        <v>8.2874999999999996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1" t="s">
        <v>346</v>
      </c>
      <c r="AT242" s="211" t="s">
        <v>122</v>
      </c>
      <c r="AU242" s="211" t="s">
        <v>86</v>
      </c>
      <c r="AY242" s="17" t="s">
        <v>117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7" t="s">
        <v>84</v>
      </c>
      <c r="BK242" s="212">
        <f>ROUND(I242*H242,2)</f>
        <v>0</v>
      </c>
      <c r="BL242" s="17" t="s">
        <v>346</v>
      </c>
      <c r="BM242" s="211" t="s">
        <v>391</v>
      </c>
    </row>
    <row r="243" s="2" customFormat="1">
      <c r="A243" s="39"/>
      <c r="B243" s="40"/>
      <c r="C243" s="41"/>
      <c r="D243" s="213" t="s">
        <v>130</v>
      </c>
      <c r="E243" s="41"/>
      <c r="F243" s="214" t="s">
        <v>392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130</v>
      </c>
      <c r="AU243" s="17" t="s">
        <v>86</v>
      </c>
    </row>
    <row r="244" s="2" customFormat="1">
      <c r="A244" s="39"/>
      <c r="B244" s="40"/>
      <c r="C244" s="41"/>
      <c r="D244" s="218" t="s">
        <v>132</v>
      </c>
      <c r="E244" s="41"/>
      <c r="F244" s="219" t="s">
        <v>393</v>
      </c>
      <c r="G244" s="41"/>
      <c r="H244" s="41"/>
      <c r="I244" s="215"/>
      <c r="J244" s="41"/>
      <c r="K244" s="41"/>
      <c r="L244" s="45"/>
      <c r="M244" s="216"/>
      <c r="N244" s="217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132</v>
      </c>
      <c r="AU244" s="17" t="s">
        <v>86</v>
      </c>
    </row>
    <row r="245" s="13" customFormat="1">
      <c r="A245" s="13"/>
      <c r="B245" s="230"/>
      <c r="C245" s="231"/>
      <c r="D245" s="213" t="s">
        <v>140</v>
      </c>
      <c r="E245" s="232" t="s">
        <v>21</v>
      </c>
      <c r="F245" s="233" t="s">
        <v>394</v>
      </c>
      <c r="G245" s="231"/>
      <c r="H245" s="234">
        <v>32.5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140</v>
      </c>
      <c r="AU245" s="240" t="s">
        <v>86</v>
      </c>
      <c r="AV245" s="13" t="s">
        <v>86</v>
      </c>
      <c r="AW245" s="13" t="s">
        <v>40</v>
      </c>
      <c r="AX245" s="13" t="s">
        <v>84</v>
      </c>
      <c r="AY245" s="240" t="s">
        <v>117</v>
      </c>
    </row>
    <row r="246" s="2" customFormat="1" ht="24.15" customHeight="1">
      <c r="A246" s="39"/>
      <c r="B246" s="40"/>
      <c r="C246" s="200" t="s">
        <v>395</v>
      </c>
      <c r="D246" s="200" t="s">
        <v>122</v>
      </c>
      <c r="E246" s="201" t="s">
        <v>396</v>
      </c>
      <c r="F246" s="202" t="s">
        <v>397</v>
      </c>
      <c r="G246" s="203" t="s">
        <v>384</v>
      </c>
      <c r="H246" s="204">
        <v>32.5</v>
      </c>
      <c r="I246" s="205"/>
      <c r="J246" s="206">
        <f>ROUND(I246*H246,2)</f>
        <v>0</v>
      </c>
      <c r="K246" s="202" t="s">
        <v>126</v>
      </c>
      <c r="L246" s="45"/>
      <c r="M246" s="207" t="s">
        <v>21</v>
      </c>
      <c r="N246" s="208" t="s">
        <v>50</v>
      </c>
      <c r="O246" s="85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1" t="s">
        <v>346</v>
      </c>
      <c r="AT246" s="211" t="s">
        <v>122</v>
      </c>
      <c r="AU246" s="211" t="s">
        <v>86</v>
      </c>
      <c r="AY246" s="17" t="s">
        <v>117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7" t="s">
        <v>84</v>
      </c>
      <c r="BK246" s="212">
        <f>ROUND(I246*H246,2)</f>
        <v>0</v>
      </c>
      <c r="BL246" s="17" t="s">
        <v>346</v>
      </c>
      <c r="BM246" s="211" t="s">
        <v>398</v>
      </c>
    </row>
    <row r="247" s="2" customFormat="1">
      <c r="A247" s="39"/>
      <c r="B247" s="40"/>
      <c r="C247" s="41"/>
      <c r="D247" s="213" t="s">
        <v>130</v>
      </c>
      <c r="E247" s="41"/>
      <c r="F247" s="214" t="s">
        <v>399</v>
      </c>
      <c r="G247" s="41"/>
      <c r="H247" s="41"/>
      <c r="I247" s="215"/>
      <c r="J247" s="41"/>
      <c r="K247" s="41"/>
      <c r="L247" s="45"/>
      <c r="M247" s="216"/>
      <c r="N247" s="217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130</v>
      </c>
      <c r="AU247" s="17" t="s">
        <v>86</v>
      </c>
    </row>
    <row r="248" s="2" customFormat="1">
      <c r="A248" s="39"/>
      <c r="B248" s="40"/>
      <c r="C248" s="41"/>
      <c r="D248" s="218" t="s">
        <v>132</v>
      </c>
      <c r="E248" s="41"/>
      <c r="F248" s="219" t="s">
        <v>400</v>
      </c>
      <c r="G248" s="41"/>
      <c r="H248" s="41"/>
      <c r="I248" s="215"/>
      <c r="J248" s="41"/>
      <c r="K248" s="41"/>
      <c r="L248" s="45"/>
      <c r="M248" s="216"/>
      <c r="N248" s="217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7" t="s">
        <v>132</v>
      </c>
      <c r="AU248" s="17" t="s">
        <v>86</v>
      </c>
    </row>
    <row r="249" s="2" customFormat="1" ht="37.8" customHeight="1">
      <c r="A249" s="39"/>
      <c r="B249" s="40"/>
      <c r="C249" s="200" t="s">
        <v>401</v>
      </c>
      <c r="D249" s="200" t="s">
        <v>122</v>
      </c>
      <c r="E249" s="201" t="s">
        <v>402</v>
      </c>
      <c r="F249" s="202" t="s">
        <v>403</v>
      </c>
      <c r="G249" s="203" t="s">
        <v>384</v>
      </c>
      <c r="H249" s="204">
        <v>32.5</v>
      </c>
      <c r="I249" s="205"/>
      <c r="J249" s="206">
        <f>ROUND(I249*H249,2)</f>
        <v>0</v>
      </c>
      <c r="K249" s="202" t="s">
        <v>126</v>
      </c>
      <c r="L249" s="45"/>
      <c r="M249" s="207" t="s">
        <v>21</v>
      </c>
      <c r="N249" s="208" t="s">
        <v>50</v>
      </c>
      <c r="O249" s="85"/>
      <c r="P249" s="209">
        <f>O249*H249</f>
        <v>0</v>
      </c>
      <c r="Q249" s="209">
        <v>0.10100000000000001</v>
      </c>
      <c r="R249" s="209">
        <f>Q249*H249</f>
        <v>3.2825000000000002</v>
      </c>
      <c r="S249" s="209">
        <v>0</v>
      </c>
      <c r="T249" s="21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1" t="s">
        <v>346</v>
      </c>
      <c r="AT249" s="211" t="s">
        <v>122</v>
      </c>
      <c r="AU249" s="211" t="s">
        <v>86</v>
      </c>
      <c r="AY249" s="17" t="s">
        <v>117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84</v>
      </c>
      <c r="BK249" s="212">
        <f>ROUND(I249*H249,2)</f>
        <v>0</v>
      </c>
      <c r="BL249" s="17" t="s">
        <v>346</v>
      </c>
      <c r="BM249" s="211" t="s">
        <v>404</v>
      </c>
    </row>
    <row r="250" s="2" customFormat="1">
      <c r="A250" s="39"/>
      <c r="B250" s="40"/>
      <c r="C250" s="41"/>
      <c r="D250" s="213" t="s">
        <v>130</v>
      </c>
      <c r="E250" s="41"/>
      <c r="F250" s="214" t="s">
        <v>405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7" t="s">
        <v>130</v>
      </c>
      <c r="AU250" s="17" t="s">
        <v>86</v>
      </c>
    </row>
    <row r="251" s="2" customFormat="1">
      <c r="A251" s="39"/>
      <c r="B251" s="40"/>
      <c r="C251" s="41"/>
      <c r="D251" s="218" t="s">
        <v>132</v>
      </c>
      <c r="E251" s="41"/>
      <c r="F251" s="219" t="s">
        <v>406</v>
      </c>
      <c r="G251" s="41"/>
      <c r="H251" s="41"/>
      <c r="I251" s="215"/>
      <c r="J251" s="41"/>
      <c r="K251" s="41"/>
      <c r="L251" s="45"/>
      <c r="M251" s="216"/>
      <c r="N251" s="217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7" t="s">
        <v>132</v>
      </c>
      <c r="AU251" s="17" t="s">
        <v>86</v>
      </c>
    </row>
    <row r="252" s="13" customFormat="1">
      <c r="A252" s="13"/>
      <c r="B252" s="230"/>
      <c r="C252" s="231"/>
      <c r="D252" s="213" t="s">
        <v>140</v>
      </c>
      <c r="E252" s="232" t="s">
        <v>21</v>
      </c>
      <c r="F252" s="233" t="s">
        <v>407</v>
      </c>
      <c r="G252" s="231"/>
      <c r="H252" s="234">
        <v>32.5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140</v>
      </c>
      <c r="AU252" s="240" t="s">
        <v>86</v>
      </c>
      <c r="AV252" s="13" t="s">
        <v>86</v>
      </c>
      <c r="AW252" s="13" t="s">
        <v>40</v>
      </c>
      <c r="AX252" s="13" t="s">
        <v>84</v>
      </c>
      <c r="AY252" s="240" t="s">
        <v>117</v>
      </c>
    </row>
    <row r="253" s="2" customFormat="1" ht="37.8" customHeight="1">
      <c r="A253" s="39"/>
      <c r="B253" s="40"/>
      <c r="C253" s="200" t="s">
        <v>408</v>
      </c>
      <c r="D253" s="200" t="s">
        <v>122</v>
      </c>
      <c r="E253" s="201" t="s">
        <v>409</v>
      </c>
      <c r="F253" s="202" t="s">
        <v>410</v>
      </c>
      <c r="G253" s="203" t="s">
        <v>145</v>
      </c>
      <c r="H253" s="204">
        <v>8</v>
      </c>
      <c r="I253" s="205"/>
      <c r="J253" s="206">
        <f>ROUND(I253*H253,2)</f>
        <v>0</v>
      </c>
      <c r="K253" s="202" t="s">
        <v>21</v>
      </c>
      <c r="L253" s="45"/>
      <c r="M253" s="207" t="s">
        <v>21</v>
      </c>
      <c r="N253" s="208" t="s">
        <v>50</v>
      </c>
      <c r="O253" s="85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1" t="s">
        <v>346</v>
      </c>
      <c r="AT253" s="211" t="s">
        <v>122</v>
      </c>
      <c r="AU253" s="211" t="s">
        <v>86</v>
      </c>
      <c r="AY253" s="17" t="s">
        <v>117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7" t="s">
        <v>84</v>
      </c>
      <c r="BK253" s="212">
        <f>ROUND(I253*H253,2)</f>
        <v>0</v>
      </c>
      <c r="BL253" s="17" t="s">
        <v>346</v>
      </c>
      <c r="BM253" s="211" t="s">
        <v>411</v>
      </c>
    </row>
    <row r="254" s="2" customFormat="1">
      <c r="A254" s="39"/>
      <c r="B254" s="40"/>
      <c r="C254" s="41"/>
      <c r="D254" s="213" t="s">
        <v>130</v>
      </c>
      <c r="E254" s="41"/>
      <c r="F254" s="214" t="s">
        <v>410</v>
      </c>
      <c r="G254" s="41"/>
      <c r="H254" s="41"/>
      <c r="I254" s="215"/>
      <c r="J254" s="41"/>
      <c r="K254" s="41"/>
      <c r="L254" s="45"/>
      <c r="M254" s="216"/>
      <c r="N254" s="217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130</v>
      </c>
      <c r="AU254" s="17" t="s">
        <v>86</v>
      </c>
    </row>
    <row r="255" s="2" customFormat="1" ht="24.15" customHeight="1">
      <c r="A255" s="39"/>
      <c r="B255" s="40"/>
      <c r="C255" s="200" t="s">
        <v>412</v>
      </c>
      <c r="D255" s="200" t="s">
        <v>122</v>
      </c>
      <c r="E255" s="201" t="s">
        <v>413</v>
      </c>
      <c r="F255" s="202" t="s">
        <v>414</v>
      </c>
      <c r="G255" s="203" t="s">
        <v>415</v>
      </c>
      <c r="H255" s="204">
        <v>3.3149999999999999</v>
      </c>
      <c r="I255" s="205"/>
      <c r="J255" s="206">
        <f>ROUND(I255*H255,2)</f>
        <v>0</v>
      </c>
      <c r="K255" s="202" t="s">
        <v>126</v>
      </c>
      <c r="L255" s="45"/>
      <c r="M255" s="207" t="s">
        <v>21</v>
      </c>
      <c r="N255" s="208" t="s">
        <v>50</v>
      </c>
      <c r="O255" s="85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1" t="s">
        <v>346</v>
      </c>
      <c r="AT255" s="211" t="s">
        <v>122</v>
      </c>
      <c r="AU255" s="211" t="s">
        <v>86</v>
      </c>
      <c r="AY255" s="17" t="s">
        <v>117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7" t="s">
        <v>84</v>
      </c>
      <c r="BK255" s="212">
        <f>ROUND(I255*H255,2)</f>
        <v>0</v>
      </c>
      <c r="BL255" s="17" t="s">
        <v>346</v>
      </c>
      <c r="BM255" s="211" t="s">
        <v>416</v>
      </c>
    </row>
    <row r="256" s="2" customFormat="1">
      <c r="A256" s="39"/>
      <c r="B256" s="40"/>
      <c r="C256" s="41"/>
      <c r="D256" s="213" t="s">
        <v>130</v>
      </c>
      <c r="E256" s="41"/>
      <c r="F256" s="214" t="s">
        <v>417</v>
      </c>
      <c r="G256" s="41"/>
      <c r="H256" s="41"/>
      <c r="I256" s="215"/>
      <c r="J256" s="41"/>
      <c r="K256" s="41"/>
      <c r="L256" s="45"/>
      <c r="M256" s="216"/>
      <c r="N256" s="217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7" t="s">
        <v>130</v>
      </c>
      <c r="AU256" s="17" t="s">
        <v>86</v>
      </c>
    </row>
    <row r="257" s="2" customFormat="1">
      <c r="A257" s="39"/>
      <c r="B257" s="40"/>
      <c r="C257" s="41"/>
      <c r="D257" s="218" t="s">
        <v>132</v>
      </c>
      <c r="E257" s="41"/>
      <c r="F257" s="219" t="s">
        <v>418</v>
      </c>
      <c r="G257" s="41"/>
      <c r="H257" s="41"/>
      <c r="I257" s="215"/>
      <c r="J257" s="41"/>
      <c r="K257" s="41"/>
      <c r="L257" s="45"/>
      <c r="M257" s="216"/>
      <c r="N257" s="217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7" t="s">
        <v>132</v>
      </c>
      <c r="AU257" s="17" t="s">
        <v>86</v>
      </c>
    </row>
    <row r="258" s="12" customFormat="1" ht="25.92" customHeight="1">
      <c r="A258" s="12"/>
      <c r="B258" s="184"/>
      <c r="C258" s="185"/>
      <c r="D258" s="186" t="s">
        <v>78</v>
      </c>
      <c r="E258" s="187" t="s">
        <v>419</v>
      </c>
      <c r="F258" s="187" t="s">
        <v>420</v>
      </c>
      <c r="G258" s="185"/>
      <c r="H258" s="185"/>
      <c r="I258" s="188"/>
      <c r="J258" s="189">
        <f>BK258</f>
        <v>0</v>
      </c>
      <c r="K258" s="185"/>
      <c r="L258" s="190"/>
      <c r="M258" s="191"/>
      <c r="N258" s="192"/>
      <c r="O258" s="192"/>
      <c r="P258" s="193">
        <f>P259+P263</f>
        <v>0</v>
      </c>
      <c r="Q258" s="192"/>
      <c r="R258" s="193">
        <f>R259+R263</f>
        <v>0</v>
      </c>
      <c r="S258" s="192"/>
      <c r="T258" s="194">
        <f>T259+T263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5" t="s">
        <v>153</v>
      </c>
      <c r="AT258" s="196" t="s">
        <v>78</v>
      </c>
      <c r="AU258" s="196" t="s">
        <v>79</v>
      </c>
      <c r="AY258" s="195" t="s">
        <v>117</v>
      </c>
      <c r="BK258" s="197">
        <f>BK259+BK263</f>
        <v>0</v>
      </c>
    </row>
    <row r="259" s="12" customFormat="1" ht="22.8" customHeight="1">
      <c r="A259" s="12"/>
      <c r="B259" s="184"/>
      <c r="C259" s="185"/>
      <c r="D259" s="186" t="s">
        <v>78</v>
      </c>
      <c r="E259" s="198" t="s">
        <v>421</v>
      </c>
      <c r="F259" s="198" t="s">
        <v>422</v>
      </c>
      <c r="G259" s="185"/>
      <c r="H259" s="185"/>
      <c r="I259" s="188"/>
      <c r="J259" s="199">
        <f>BK259</f>
        <v>0</v>
      </c>
      <c r="K259" s="185"/>
      <c r="L259" s="190"/>
      <c r="M259" s="191"/>
      <c r="N259" s="192"/>
      <c r="O259" s="192"/>
      <c r="P259" s="193">
        <f>SUM(P260:P262)</f>
        <v>0</v>
      </c>
      <c r="Q259" s="192"/>
      <c r="R259" s="193">
        <f>SUM(R260:R262)</f>
        <v>0</v>
      </c>
      <c r="S259" s="192"/>
      <c r="T259" s="194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5" t="s">
        <v>153</v>
      </c>
      <c r="AT259" s="196" t="s">
        <v>78</v>
      </c>
      <c r="AU259" s="196" t="s">
        <v>84</v>
      </c>
      <c r="AY259" s="195" t="s">
        <v>117</v>
      </c>
      <c r="BK259" s="197">
        <f>SUM(BK260:BK262)</f>
        <v>0</v>
      </c>
    </row>
    <row r="260" s="2" customFormat="1" ht="16.5" customHeight="1">
      <c r="A260" s="39"/>
      <c r="B260" s="40"/>
      <c r="C260" s="200" t="s">
        <v>423</v>
      </c>
      <c r="D260" s="200" t="s">
        <v>122</v>
      </c>
      <c r="E260" s="201" t="s">
        <v>424</v>
      </c>
      <c r="F260" s="202" t="s">
        <v>425</v>
      </c>
      <c r="G260" s="203" t="s">
        <v>327</v>
      </c>
      <c r="H260" s="204">
        <v>1</v>
      </c>
      <c r="I260" s="205"/>
      <c r="J260" s="206">
        <f>ROUND(I260*H260,2)</f>
        <v>0</v>
      </c>
      <c r="K260" s="202" t="s">
        <v>126</v>
      </c>
      <c r="L260" s="45"/>
      <c r="M260" s="207" t="s">
        <v>21</v>
      </c>
      <c r="N260" s="208" t="s">
        <v>50</v>
      </c>
      <c r="O260" s="85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1" t="s">
        <v>426</v>
      </c>
      <c r="AT260" s="211" t="s">
        <v>122</v>
      </c>
      <c r="AU260" s="211" t="s">
        <v>86</v>
      </c>
      <c r="AY260" s="17" t="s">
        <v>117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7" t="s">
        <v>84</v>
      </c>
      <c r="BK260" s="212">
        <f>ROUND(I260*H260,2)</f>
        <v>0</v>
      </c>
      <c r="BL260" s="17" t="s">
        <v>426</v>
      </c>
      <c r="BM260" s="211" t="s">
        <v>427</v>
      </c>
    </row>
    <row r="261" s="2" customFormat="1">
      <c r="A261" s="39"/>
      <c r="B261" s="40"/>
      <c r="C261" s="41"/>
      <c r="D261" s="213" t="s">
        <v>130</v>
      </c>
      <c r="E261" s="41"/>
      <c r="F261" s="214" t="s">
        <v>425</v>
      </c>
      <c r="G261" s="41"/>
      <c r="H261" s="41"/>
      <c r="I261" s="215"/>
      <c r="J261" s="41"/>
      <c r="K261" s="41"/>
      <c r="L261" s="45"/>
      <c r="M261" s="216"/>
      <c r="N261" s="217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7" t="s">
        <v>130</v>
      </c>
      <c r="AU261" s="17" t="s">
        <v>86</v>
      </c>
    </row>
    <row r="262" s="2" customFormat="1">
      <c r="A262" s="39"/>
      <c r="B262" s="40"/>
      <c r="C262" s="41"/>
      <c r="D262" s="218" t="s">
        <v>132</v>
      </c>
      <c r="E262" s="41"/>
      <c r="F262" s="219" t="s">
        <v>428</v>
      </c>
      <c r="G262" s="41"/>
      <c r="H262" s="41"/>
      <c r="I262" s="215"/>
      <c r="J262" s="41"/>
      <c r="K262" s="41"/>
      <c r="L262" s="45"/>
      <c r="M262" s="216"/>
      <c r="N262" s="217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132</v>
      </c>
      <c r="AU262" s="17" t="s">
        <v>86</v>
      </c>
    </row>
    <row r="263" s="12" customFormat="1" ht="22.8" customHeight="1">
      <c r="A263" s="12"/>
      <c r="B263" s="184"/>
      <c r="C263" s="185"/>
      <c r="D263" s="186" t="s">
        <v>78</v>
      </c>
      <c r="E263" s="198" t="s">
        <v>429</v>
      </c>
      <c r="F263" s="198" t="s">
        <v>430</v>
      </c>
      <c r="G263" s="185"/>
      <c r="H263" s="185"/>
      <c r="I263" s="188"/>
      <c r="J263" s="199">
        <f>BK263</f>
        <v>0</v>
      </c>
      <c r="K263" s="185"/>
      <c r="L263" s="190"/>
      <c r="M263" s="191"/>
      <c r="N263" s="192"/>
      <c r="O263" s="192"/>
      <c r="P263" s="193">
        <f>SUM(P264:P265)</f>
        <v>0</v>
      </c>
      <c r="Q263" s="192"/>
      <c r="R263" s="193">
        <f>SUM(R264:R265)</f>
        <v>0</v>
      </c>
      <c r="S263" s="192"/>
      <c r="T263" s="194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5" t="s">
        <v>153</v>
      </c>
      <c r="AT263" s="196" t="s">
        <v>78</v>
      </c>
      <c r="AU263" s="196" t="s">
        <v>84</v>
      </c>
      <c r="AY263" s="195" t="s">
        <v>117</v>
      </c>
      <c r="BK263" s="197">
        <f>SUM(BK264:BK265)</f>
        <v>0</v>
      </c>
    </row>
    <row r="264" s="2" customFormat="1" ht="49.05" customHeight="1">
      <c r="A264" s="39"/>
      <c r="B264" s="40"/>
      <c r="C264" s="200" t="s">
        <v>431</v>
      </c>
      <c r="D264" s="200" t="s">
        <v>122</v>
      </c>
      <c r="E264" s="201" t="s">
        <v>432</v>
      </c>
      <c r="F264" s="202" t="s">
        <v>433</v>
      </c>
      <c r="G264" s="203" t="s">
        <v>125</v>
      </c>
      <c r="H264" s="204">
        <v>24</v>
      </c>
      <c r="I264" s="205"/>
      <c r="J264" s="206">
        <f>ROUND(I264*H264,2)</f>
        <v>0</v>
      </c>
      <c r="K264" s="202" t="s">
        <v>21</v>
      </c>
      <c r="L264" s="45"/>
      <c r="M264" s="207" t="s">
        <v>21</v>
      </c>
      <c r="N264" s="208" t="s">
        <v>50</v>
      </c>
      <c r="O264" s="85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1" t="s">
        <v>426</v>
      </c>
      <c r="AT264" s="211" t="s">
        <v>122</v>
      </c>
      <c r="AU264" s="211" t="s">
        <v>86</v>
      </c>
      <c r="AY264" s="17" t="s">
        <v>117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7" t="s">
        <v>84</v>
      </c>
      <c r="BK264" s="212">
        <f>ROUND(I264*H264,2)</f>
        <v>0</v>
      </c>
      <c r="BL264" s="17" t="s">
        <v>426</v>
      </c>
      <c r="BM264" s="211" t="s">
        <v>434</v>
      </c>
    </row>
    <row r="265" s="2" customFormat="1">
      <c r="A265" s="39"/>
      <c r="B265" s="40"/>
      <c r="C265" s="41"/>
      <c r="D265" s="213" t="s">
        <v>130</v>
      </c>
      <c r="E265" s="41"/>
      <c r="F265" s="214" t="s">
        <v>433</v>
      </c>
      <c r="G265" s="41"/>
      <c r="H265" s="41"/>
      <c r="I265" s="215"/>
      <c r="J265" s="41"/>
      <c r="K265" s="41"/>
      <c r="L265" s="45"/>
      <c r="M265" s="242"/>
      <c r="N265" s="243"/>
      <c r="O265" s="244"/>
      <c r="P265" s="244"/>
      <c r="Q265" s="244"/>
      <c r="R265" s="244"/>
      <c r="S265" s="244"/>
      <c r="T265" s="245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7" t="s">
        <v>130</v>
      </c>
      <c r="AU265" s="17" t="s">
        <v>86</v>
      </c>
    </row>
    <row r="266" s="2" customFormat="1" ht="6.96" customHeight="1">
      <c r="A266" s="39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45"/>
      <c r="M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</row>
  </sheetData>
  <sheetProtection sheet="1" autoFilter="0" formatColumns="0" formatRows="0" objects="1" scenarios="1" spinCount="100000" saltValue="9yeoCP6oOz7qKtYDfdeEk6VdDmyZoVztWr+pGxDCzIRKQKPu0waBb03o0ZLqjj4pcNgzHQ2xEyygzen9+wXxFg==" hashValue="uIy0f6H7Fq/J8q1/vLNOQkILtUs4/MCDwPkypBvoI7BsPSf2RBcKCpUhH4pWNCTJLT9SA+WRPDf76uxn6YD6kA==" algorithmName="SHA-512" password="CC35"/>
  <autoFilter ref="C82:K265"/>
  <mergeCells count="6">
    <mergeCell ref="E7:H7"/>
    <mergeCell ref="E16:H16"/>
    <mergeCell ref="E25:H25"/>
    <mergeCell ref="E46:H46"/>
    <mergeCell ref="E75:H75"/>
    <mergeCell ref="L2:V2"/>
  </mergeCells>
  <hyperlinks>
    <hyperlink ref="F89" r:id="rId1" display="https://podminky.urs.cz/item/CS_URS_2025_01/741420001"/>
    <hyperlink ref="F102" r:id="rId2" display="https://podminky.urs.cz/item/CS_URS_2025_01/741410003"/>
    <hyperlink ref="F109" r:id="rId3" display="https://podminky.urs.cz/item/CS_URS_2025_01/741410021"/>
    <hyperlink ref="F116" r:id="rId4" display="https://podminky.urs.cz/item/CS_URS_2025_01/741420021"/>
    <hyperlink ref="F122" r:id="rId5" display="https://podminky.urs.cz/item/CS_URS_2025_01/741420022"/>
    <hyperlink ref="F128" r:id="rId6" display="https://podminky.urs.cz/item/CS_URS_2025_01/741420023"/>
    <hyperlink ref="F134" r:id="rId7" display="https://podminky.urs.cz/item/CS_URS_2025_01/741420021"/>
    <hyperlink ref="F140" r:id="rId8" display="https://podminky.urs.cz/item/CS_URS_2025_01/741420031"/>
    <hyperlink ref="F146" r:id="rId9" display="https://podminky.urs.cz/item/CS_URS_2025_01/741420021"/>
    <hyperlink ref="F152" r:id="rId10" display="https://podminky.urs.cz/item/CS_URS_2025_01/741420022"/>
    <hyperlink ref="F158" r:id="rId11" display="https://podminky.urs.cz/item/CS_URS_2025_01/741420051"/>
    <hyperlink ref="F164" r:id="rId12" display="https://podminky.urs.cz/item/CS_URS_2025_01/741430005"/>
    <hyperlink ref="F173" r:id="rId13" display="https://podminky.urs.cz/item/CS_URS_2025_01/741430012"/>
    <hyperlink ref="F182" r:id="rId14" display="https://podminky.urs.cz/item/CS_URS_2025_01/741420103"/>
    <hyperlink ref="F188" r:id="rId15" display="https://podminky.urs.cz/item/CS_URS_2025_01/741420121"/>
    <hyperlink ref="F194" r:id="rId16" display="https://podminky.urs.cz/item/CS_URS_2025_01/741420083"/>
    <hyperlink ref="F200" r:id="rId17" display="https://podminky.urs.cz/item/CS_URS_2025_01/741410051"/>
    <hyperlink ref="F222" r:id="rId18" display="https://podminky.urs.cz/item/CS_URS_2025_01/460010025"/>
    <hyperlink ref="F225" r:id="rId19" display="https://podminky.urs.cz/item/CS_URS_2025_01/460061141"/>
    <hyperlink ref="F228" r:id="rId20" display="https://podminky.urs.cz/item/CS_URS_2025_01/460061142"/>
    <hyperlink ref="F235" r:id="rId21" display="https://podminky.urs.cz/item/CS_URS_2025_01/460161162"/>
    <hyperlink ref="F238" r:id="rId22" display="https://podminky.urs.cz/item/CS_URS_2025_01/460431172"/>
    <hyperlink ref="F241" r:id="rId23" display="https://podminky.urs.cz/item/CS_URS_2025_01/460581131"/>
    <hyperlink ref="F244" r:id="rId24" display="https://podminky.urs.cz/item/CS_URS_2025_01/468021212"/>
    <hyperlink ref="F248" r:id="rId25" display="https://podminky.urs.cz/item/CS_URS_2025_01/460911121"/>
    <hyperlink ref="F251" r:id="rId26" display="https://podminky.urs.cz/item/CS_URS_2025_01/460921221"/>
    <hyperlink ref="F257" r:id="rId27" display="https://podminky.urs.cz/item/CS_URS_2025_01/469981111"/>
    <hyperlink ref="F262" r:id="rId28" display="https://podminky.urs.cz/item/CS_URS_2025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435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436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437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438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439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440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441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442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443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444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445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83</v>
      </c>
      <c r="F18" s="257" t="s">
        <v>446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447</v>
      </c>
      <c r="F19" s="257" t="s">
        <v>448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449</v>
      </c>
      <c r="F20" s="257" t="s">
        <v>450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451</v>
      </c>
      <c r="F21" s="257" t="s">
        <v>452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453</v>
      </c>
      <c r="F22" s="257" t="s">
        <v>330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454</v>
      </c>
      <c r="F23" s="257" t="s">
        <v>455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456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457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458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459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460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461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462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463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464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103</v>
      </c>
      <c r="F36" s="257"/>
      <c r="G36" s="257" t="s">
        <v>465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466</v>
      </c>
      <c r="F37" s="257"/>
      <c r="G37" s="257" t="s">
        <v>467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60</v>
      </c>
      <c r="F38" s="257"/>
      <c r="G38" s="257" t="s">
        <v>468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61</v>
      </c>
      <c r="F39" s="257"/>
      <c r="G39" s="257" t="s">
        <v>469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104</v>
      </c>
      <c r="F40" s="257"/>
      <c r="G40" s="257" t="s">
        <v>470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105</v>
      </c>
      <c r="F41" s="257"/>
      <c r="G41" s="257" t="s">
        <v>471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472</v>
      </c>
      <c r="F42" s="257"/>
      <c r="G42" s="257" t="s">
        <v>473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474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475</v>
      </c>
      <c r="F44" s="257"/>
      <c r="G44" s="257" t="s">
        <v>476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107</v>
      </c>
      <c r="F45" s="257"/>
      <c r="G45" s="257" t="s">
        <v>477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478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479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480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481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482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483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484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485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486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487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488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489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490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491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492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493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494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495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496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497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498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499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500</v>
      </c>
      <c r="D76" s="275"/>
      <c r="E76" s="275"/>
      <c r="F76" s="275" t="s">
        <v>501</v>
      </c>
      <c r="G76" s="276"/>
      <c r="H76" s="275" t="s">
        <v>61</v>
      </c>
      <c r="I76" s="275" t="s">
        <v>64</v>
      </c>
      <c r="J76" s="275" t="s">
        <v>502</v>
      </c>
      <c r="K76" s="274"/>
    </row>
    <row r="77" s="1" customFormat="1" ht="17.25" customHeight="1">
      <c r="B77" s="272"/>
      <c r="C77" s="277" t="s">
        <v>503</v>
      </c>
      <c r="D77" s="277"/>
      <c r="E77" s="277"/>
      <c r="F77" s="278" t="s">
        <v>504</v>
      </c>
      <c r="G77" s="279"/>
      <c r="H77" s="277"/>
      <c r="I77" s="277"/>
      <c r="J77" s="277" t="s">
        <v>505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60</v>
      </c>
      <c r="D79" s="282"/>
      <c r="E79" s="282"/>
      <c r="F79" s="283" t="s">
        <v>506</v>
      </c>
      <c r="G79" s="284"/>
      <c r="H79" s="260" t="s">
        <v>507</v>
      </c>
      <c r="I79" s="260" t="s">
        <v>508</v>
      </c>
      <c r="J79" s="260">
        <v>20</v>
      </c>
      <c r="K79" s="274"/>
    </row>
    <row r="80" s="1" customFormat="1" ht="15" customHeight="1">
      <c r="B80" s="272"/>
      <c r="C80" s="260" t="s">
        <v>509</v>
      </c>
      <c r="D80" s="260"/>
      <c r="E80" s="260"/>
      <c r="F80" s="283" t="s">
        <v>506</v>
      </c>
      <c r="G80" s="284"/>
      <c r="H80" s="260" t="s">
        <v>510</v>
      </c>
      <c r="I80" s="260" t="s">
        <v>508</v>
      </c>
      <c r="J80" s="260">
        <v>120</v>
      </c>
      <c r="K80" s="274"/>
    </row>
    <row r="81" s="1" customFormat="1" ht="15" customHeight="1">
      <c r="B81" s="285"/>
      <c r="C81" s="260" t="s">
        <v>511</v>
      </c>
      <c r="D81" s="260"/>
      <c r="E81" s="260"/>
      <c r="F81" s="283" t="s">
        <v>512</v>
      </c>
      <c r="G81" s="284"/>
      <c r="H81" s="260" t="s">
        <v>513</v>
      </c>
      <c r="I81" s="260" t="s">
        <v>508</v>
      </c>
      <c r="J81" s="260">
        <v>50</v>
      </c>
      <c r="K81" s="274"/>
    </row>
    <row r="82" s="1" customFormat="1" ht="15" customHeight="1">
      <c r="B82" s="285"/>
      <c r="C82" s="260" t="s">
        <v>514</v>
      </c>
      <c r="D82" s="260"/>
      <c r="E82" s="260"/>
      <c r="F82" s="283" t="s">
        <v>506</v>
      </c>
      <c r="G82" s="284"/>
      <c r="H82" s="260" t="s">
        <v>515</v>
      </c>
      <c r="I82" s="260" t="s">
        <v>516</v>
      </c>
      <c r="J82" s="260"/>
      <c r="K82" s="274"/>
    </row>
    <row r="83" s="1" customFormat="1" ht="15" customHeight="1">
      <c r="B83" s="285"/>
      <c r="C83" s="286" t="s">
        <v>517</v>
      </c>
      <c r="D83" s="286"/>
      <c r="E83" s="286"/>
      <c r="F83" s="287" t="s">
        <v>512</v>
      </c>
      <c r="G83" s="286"/>
      <c r="H83" s="286" t="s">
        <v>518</v>
      </c>
      <c r="I83" s="286" t="s">
        <v>508</v>
      </c>
      <c r="J83" s="286">
        <v>15</v>
      </c>
      <c r="K83" s="274"/>
    </row>
    <row r="84" s="1" customFormat="1" ht="15" customHeight="1">
      <c r="B84" s="285"/>
      <c r="C84" s="286" t="s">
        <v>519</v>
      </c>
      <c r="D84" s="286"/>
      <c r="E84" s="286"/>
      <c r="F84" s="287" t="s">
        <v>512</v>
      </c>
      <c r="G84" s="286"/>
      <c r="H84" s="286" t="s">
        <v>520</v>
      </c>
      <c r="I84" s="286" t="s">
        <v>508</v>
      </c>
      <c r="J84" s="286">
        <v>15</v>
      </c>
      <c r="K84" s="274"/>
    </row>
    <row r="85" s="1" customFormat="1" ht="15" customHeight="1">
      <c r="B85" s="285"/>
      <c r="C85" s="286" t="s">
        <v>521</v>
      </c>
      <c r="D85" s="286"/>
      <c r="E85" s="286"/>
      <c r="F85" s="287" t="s">
        <v>512</v>
      </c>
      <c r="G85" s="286"/>
      <c r="H85" s="286" t="s">
        <v>522</v>
      </c>
      <c r="I85" s="286" t="s">
        <v>508</v>
      </c>
      <c r="J85" s="286">
        <v>20</v>
      </c>
      <c r="K85" s="274"/>
    </row>
    <row r="86" s="1" customFormat="1" ht="15" customHeight="1">
      <c r="B86" s="285"/>
      <c r="C86" s="286" t="s">
        <v>523</v>
      </c>
      <c r="D86" s="286"/>
      <c r="E86" s="286"/>
      <c r="F86" s="287" t="s">
        <v>512</v>
      </c>
      <c r="G86" s="286"/>
      <c r="H86" s="286" t="s">
        <v>524</v>
      </c>
      <c r="I86" s="286" t="s">
        <v>508</v>
      </c>
      <c r="J86" s="286">
        <v>20</v>
      </c>
      <c r="K86" s="274"/>
    </row>
    <row r="87" s="1" customFormat="1" ht="15" customHeight="1">
      <c r="B87" s="285"/>
      <c r="C87" s="260" t="s">
        <v>525</v>
      </c>
      <c r="D87" s="260"/>
      <c r="E87" s="260"/>
      <c r="F87" s="283" t="s">
        <v>512</v>
      </c>
      <c r="G87" s="284"/>
      <c r="H87" s="260" t="s">
        <v>526</v>
      </c>
      <c r="I87" s="260" t="s">
        <v>508</v>
      </c>
      <c r="J87" s="260">
        <v>50</v>
      </c>
      <c r="K87" s="274"/>
    </row>
    <row r="88" s="1" customFormat="1" ht="15" customHeight="1">
      <c r="B88" s="285"/>
      <c r="C88" s="260" t="s">
        <v>527</v>
      </c>
      <c r="D88" s="260"/>
      <c r="E88" s="260"/>
      <c r="F88" s="283" t="s">
        <v>512</v>
      </c>
      <c r="G88" s="284"/>
      <c r="H88" s="260" t="s">
        <v>528</v>
      </c>
      <c r="I88" s="260" t="s">
        <v>508</v>
      </c>
      <c r="J88" s="260">
        <v>20</v>
      </c>
      <c r="K88" s="274"/>
    </row>
    <row r="89" s="1" customFormat="1" ht="15" customHeight="1">
      <c r="B89" s="285"/>
      <c r="C89" s="260" t="s">
        <v>529</v>
      </c>
      <c r="D89" s="260"/>
      <c r="E89" s="260"/>
      <c r="F89" s="283" t="s">
        <v>512</v>
      </c>
      <c r="G89" s="284"/>
      <c r="H89" s="260" t="s">
        <v>530</v>
      </c>
      <c r="I89" s="260" t="s">
        <v>508</v>
      </c>
      <c r="J89" s="260">
        <v>20</v>
      </c>
      <c r="K89" s="274"/>
    </row>
    <row r="90" s="1" customFormat="1" ht="15" customHeight="1">
      <c r="B90" s="285"/>
      <c r="C90" s="260" t="s">
        <v>531</v>
      </c>
      <c r="D90" s="260"/>
      <c r="E90" s="260"/>
      <c r="F90" s="283" t="s">
        <v>512</v>
      </c>
      <c r="G90" s="284"/>
      <c r="H90" s="260" t="s">
        <v>532</v>
      </c>
      <c r="I90" s="260" t="s">
        <v>508</v>
      </c>
      <c r="J90" s="260">
        <v>50</v>
      </c>
      <c r="K90" s="274"/>
    </row>
    <row r="91" s="1" customFormat="1" ht="15" customHeight="1">
      <c r="B91" s="285"/>
      <c r="C91" s="260" t="s">
        <v>533</v>
      </c>
      <c r="D91" s="260"/>
      <c r="E91" s="260"/>
      <c r="F91" s="283" t="s">
        <v>512</v>
      </c>
      <c r="G91" s="284"/>
      <c r="H91" s="260" t="s">
        <v>533</v>
      </c>
      <c r="I91" s="260" t="s">
        <v>508</v>
      </c>
      <c r="J91" s="260">
        <v>50</v>
      </c>
      <c r="K91" s="274"/>
    </row>
    <row r="92" s="1" customFormat="1" ht="15" customHeight="1">
      <c r="B92" s="285"/>
      <c r="C92" s="260" t="s">
        <v>534</v>
      </c>
      <c r="D92" s="260"/>
      <c r="E92" s="260"/>
      <c r="F92" s="283" t="s">
        <v>512</v>
      </c>
      <c r="G92" s="284"/>
      <c r="H92" s="260" t="s">
        <v>535</v>
      </c>
      <c r="I92" s="260" t="s">
        <v>508</v>
      </c>
      <c r="J92" s="260">
        <v>255</v>
      </c>
      <c r="K92" s="274"/>
    </row>
    <row r="93" s="1" customFormat="1" ht="15" customHeight="1">
      <c r="B93" s="285"/>
      <c r="C93" s="260" t="s">
        <v>536</v>
      </c>
      <c r="D93" s="260"/>
      <c r="E93" s="260"/>
      <c r="F93" s="283" t="s">
        <v>506</v>
      </c>
      <c r="G93" s="284"/>
      <c r="H93" s="260" t="s">
        <v>537</v>
      </c>
      <c r="I93" s="260" t="s">
        <v>538</v>
      </c>
      <c r="J93" s="260"/>
      <c r="K93" s="274"/>
    </row>
    <row r="94" s="1" customFormat="1" ht="15" customHeight="1">
      <c r="B94" s="285"/>
      <c r="C94" s="260" t="s">
        <v>539</v>
      </c>
      <c r="D94" s="260"/>
      <c r="E94" s="260"/>
      <c r="F94" s="283" t="s">
        <v>506</v>
      </c>
      <c r="G94" s="284"/>
      <c r="H94" s="260" t="s">
        <v>540</v>
      </c>
      <c r="I94" s="260" t="s">
        <v>541</v>
      </c>
      <c r="J94" s="260"/>
      <c r="K94" s="274"/>
    </row>
    <row r="95" s="1" customFormat="1" ht="15" customHeight="1">
      <c r="B95" s="285"/>
      <c r="C95" s="260" t="s">
        <v>542</v>
      </c>
      <c r="D95" s="260"/>
      <c r="E95" s="260"/>
      <c r="F95" s="283" t="s">
        <v>506</v>
      </c>
      <c r="G95" s="284"/>
      <c r="H95" s="260" t="s">
        <v>542</v>
      </c>
      <c r="I95" s="260" t="s">
        <v>541</v>
      </c>
      <c r="J95" s="260"/>
      <c r="K95" s="274"/>
    </row>
    <row r="96" s="1" customFormat="1" ht="15" customHeight="1">
      <c r="B96" s="285"/>
      <c r="C96" s="260" t="s">
        <v>45</v>
      </c>
      <c r="D96" s="260"/>
      <c r="E96" s="260"/>
      <c r="F96" s="283" t="s">
        <v>506</v>
      </c>
      <c r="G96" s="284"/>
      <c r="H96" s="260" t="s">
        <v>543</v>
      </c>
      <c r="I96" s="260" t="s">
        <v>541</v>
      </c>
      <c r="J96" s="260"/>
      <c r="K96" s="274"/>
    </row>
    <row r="97" s="1" customFormat="1" ht="15" customHeight="1">
      <c r="B97" s="285"/>
      <c r="C97" s="260" t="s">
        <v>55</v>
      </c>
      <c r="D97" s="260"/>
      <c r="E97" s="260"/>
      <c r="F97" s="283" t="s">
        <v>506</v>
      </c>
      <c r="G97" s="284"/>
      <c r="H97" s="260" t="s">
        <v>544</v>
      </c>
      <c r="I97" s="260" t="s">
        <v>541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545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500</v>
      </c>
      <c r="D103" s="275"/>
      <c r="E103" s="275"/>
      <c r="F103" s="275" t="s">
        <v>501</v>
      </c>
      <c r="G103" s="276"/>
      <c r="H103" s="275" t="s">
        <v>61</v>
      </c>
      <c r="I103" s="275" t="s">
        <v>64</v>
      </c>
      <c r="J103" s="275" t="s">
        <v>502</v>
      </c>
      <c r="K103" s="274"/>
    </row>
    <row r="104" s="1" customFormat="1" ht="17.25" customHeight="1">
      <c r="B104" s="272"/>
      <c r="C104" s="277" t="s">
        <v>503</v>
      </c>
      <c r="D104" s="277"/>
      <c r="E104" s="277"/>
      <c r="F104" s="278" t="s">
        <v>504</v>
      </c>
      <c r="G104" s="279"/>
      <c r="H104" s="277"/>
      <c r="I104" s="277"/>
      <c r="J104" s="277" t="s">
        <v>505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60</v>
      </c>
      <c r="D106" s="282"/>
      <c r="E106" s="282"/>
      <c r="F106" s="283" t="s">
        <v>506</v>
      </c>
      <c r="G106" s="260"/>
      <c r="H106" s="260" t="s">
        <v>546</v>
      </c>
      <c r="I106" s="260" t="s">
        <v>508</v>
      </c>
      <c r="J106" s="260">
        <v>20</v>
      </c>
      <c r="K106" s="274"/>
    </row>
    <row r="107" s="1" customFormat="1" ht="15" customHeight="1">
      <c r="B107" s="272"/>
      <c r="C107" s="260" t="s">
        <v>509</v>
      </c>
      <c r="D107" s="260"/>
      <c r="E107" s="260"/>
      <c r="F107" s="283" t="s">
        <v>506</v>
      </c>
      <c r="G107" s="260"/>
      <c r="H107" s="260" t="s">
        <v>546</v>
      </c>
      <c r="I107" s="260" t="s">
        <v>508</v>
      </c>
      <c r="J107" s="260">
        <v>120</v>
      </c>
      <c r="K107" s="274"/>
    </row>
    <row r="108" s="1" customFormat="1" ht="15" customHeight="1">
      <c r="B108" s="285"/>
      <c r="C108" s="260" t="s">
        <v>511</v>
      </c>
      <c r="D108" s="260"/>
      <c r="E108" s="260"/>
      <c r="F108" s="283" t="s">
        <v>512</v>
      </c>
      <c r="G108" s="260"/>
      <c r="H108" s="260" t="s">
        <v>546</v>
      </c>
      <c r="I108" s="260" t="s">
        <v>508</v>
      </c>
      <c r="J108" s="260">
        <v>50</v>
      </c>
      <c r="K108" s="274"/>
    </row>
    <row r="109" s="1" customFormat="1" ht="15" customHeight="1">
      <c r="B109" s="285"/>
      <c r="C109" s="260" t="s">
        <v>514</v>
      </c>
      <c r="D109" s="260"/>
      <c r="E109" s="260"/>
      <c r="F109" s="283" t="s">
        <v>506</v>
      </c>
      <c r="G109" s="260"/>
      <c r="H109" s="260" t="s">
        <v>546</v>
      </c>
      <c r="I109" s="260" t="s">
        <v>516</v>
      </c>
      <c r="J109" s="260"/>
      <c r="K109" s="274"/>
    </row>
    <row r="110" s="1" customFormat="1" ht="15" customHeight="1">
      <c r="B110" s="285"/>
      <c r="C110" s="260" t="s">
        <v>525</v>
      </c>
      <c r="D110" s="260"/>
      <c r="E110" s="260"/>
      <c r="F110" s="283" t="s">
        <v>512</v>
      </c>
      <c r="G110" s="260"/>
      <c r="H110" s="260" t="s">
        <v>546</v>
      </c>
      <c r="I110" s="260" t="s">
        <v>508</v>
      </c>
      <c r="J110" s="260">
        <v>50</v>
      </c>
      <c r="K110" s="274"/>
    </row>
    <row r="111" s="1" customFormat="1" ht="15" customHeight="1">
      <c r="B111" s="285"/>
      <c r="C111" s="260" t="s">
        <v>533</v>
      </c>
      <c r="D111" s="260"/>
      <c r="E111" s="260"/>
      <c r="F111" s="283" t="s">
        <v>512</v>
      </c>
      <c r="G111" s="260"/>
      <c r="H111" s="260" t="s">
        <v>546</v>
      </c>
      <c r="I111" s="260" t="s">
        <v>508</v>
      </c>
      <c r="J111" s="260">
        <v>50</v>
      </c>
      <c r="K111" s="274"/>
    </row>
    <row r="112" s="1" customFormat="1" ht="15" customHeight="1">
      <c r="B112" s="285"/>
      <c r="C112" s="260" t="s">
        <v>531</v>
      </c>
      <c r="D112" s="260"/>
      <c r="E112" s="260"/>
      <c r="F112" s="283" t="s">
        <v>512</v>
      </c>
      <c r="G112" s="260"/>
      <c r="H112" s="260" t="s">
        <v>546</v>
      </c>
      <c r="I112" s="260" t="s">
        <v>508</v>
      </c>
      <c r="J112" s="260">
        <v>50</v>
      </c>
      <c r="K112" s="274"/>
    </row>
    <row r="113" s="1" customFormat="1" ht="15" customHeight="1">
      <c r="B113" s="285"/>
      <c r="C113" s="260" t="s">
        <v>60</v>
      </c>
      <c r="D113" s="260"/>
      <c r="E113" s="260"/>
      <c r="F113" s="283" t="s">
        <v>506</v>
      </c>
      <c r="G113" s="260"/>
      <c r="H113" s="260" t="s">
        <v>547</v>
      </c>
      <c r="I113" s="260" t="s">
        <v>508</v>
      </c>
      <c r="J113" s="260">
        <v>20</v>
      </c>
      <c r="K113" s="274"/>
    </row>
    <row r="114" s="1" customFormat="1" ht="15" customHeight="1">
      <c r="B114" s="285"/>
      <c r="C114" s="260" t="s">
        <v>548</v>
      </c>
      <c r="D114" s="260"/>
      <c r="E114" s="260"/>
      <c r="F114" s="283" t="s">
        <v>506</v>
      </c>
      <c r="G114" s="260"/>
      <c r="H114" s="260" t="s">
        <v>549</v>
      </c>
      <c r="I114" s="260" t="s">
        <v>508</v>
      </c>
      <c r="J114" s="260">
        <v>120</v>
      </c>
      <c r="K114" s="274"/>
    </row>
    <row r="115" s="1" customFormat="1" ht="15" customHeight="1">
      <c r="B115" s="285"/>
      <c r="C115" s="260" t="s">
        <v>45</v>
      </c>
      <c r="D115" s="260"/>
      <c r="E115" s="260"/>
      <c r="F115" s="283" t="s">
        <v>506</v>
      </c>
      <c r="G115" s="260"/>
      <c r="H115" s="260" t="s">
        <v>550</v>
      </c>
      <c r="I115" s="260" t="s">
        <v>541</v>
      </c>
      <c r="J115" s="260"/>
      <c r="K115" s="274"/>
    </row>
    <row r="116" s="1" customFormat="1" ht="15" customHeight="1">
      <c r="B116" s="285"/>
      <c r="C116" s="260" t="s">
        <v>55</v>
      </c>
      <c r="D116" s="260"/>
      <c r="E116" s="260"/>
      <c r="F116" s="283" t="s">
        <v>506</v>
      </c>
      <c r="G116" s="260"/>
      <c r="H116" s="260" t="s">
        <v>551</v>
      </c>
      <c r="I116" s="260" t="s">
        <v>541</v>
      </c>
      <c r="J116" s="260"/>
      <c r="K116" s="274"/>
    </row>
    <row r="117" s="1" customFormat="1" ht="15" customHeight="1">
      <c r="B117" s="285"/>
      <c r="C117" s="260" t="s">
        <v>64</v>
      </c>
      <c r="D117" s="260"/>
      <c r="E117" s="260"/>
      <c r="F117" s="283" t="s">
        <v>506</v>
      </c>
      <c r="G117" s="260"/>
      <c r="H117" s="260" t="s">
        <v>552</v>
      </c>
      <c r="I117" s="260" t="s">
        <v>553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554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500</v>
      </c>
      <c r="D123" s="275"/>
      <c r="E123" s="275"/>
      <c r="F123" s="275" t="s">
        <v>501</v>
      </c>
      <c r="G123" s="276"/>
      <c r="H123" s="275" t="s">
        <v>61</v>
      </c>
      <c r="I123" s="275" t="s">
        <v>64</v>
      </c>
      <c r="J123" s="275" t="s">
        <v>502</v>
      </c>
      <c r="K123" s="304"/>
    </row>
    <row r="124" s="1" customFormat="1" ht="17.25" customHeight="1">
      <c r="B124" s="303"/>
      <c r="C124" s="277" t="s">
        <v>503</v>
      </c>
      <c r="D124" s="277"/>
      <c r="E124" s="277"/>
      <c r="F124" s="278" t="s">
        <v>504</v>
      </c>
      <c r="G124" s="279"/>
      <c r="H124" s="277"/>
      <c r="I124" s="277"/>
      <c r="J124" s="277" t="s">
        <v>505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509</v>
      </c>
      <c r="D126" s="282"/>
      <c r="E126" s="282"/>
      <c r="F126" s="283" t="s">
        <v>506</v>
      </c>
      <c r="G126" s="260"/>
      <c r="H126" s="260" t="s">
        <v>546</v>
      </c>
      <c r="I126" s="260" t="s">
        <v>508</v>
      </c>
      <c r="J126" s="260">
        <v>120</v>
      </c>
      <c r="K126" s="308"/>
    </row>
    <row r="127" s="1" customFormat="1" ht="15" customHeight="1">
      <c r="B127" s="305"/>
      <c r="C127" s="260" t="s">
        <v>555</v>
      </c>
      <c r="D127" s="260"/>
      <c r="E127" s="260"/>
      <c r="F127" s="283" t="s">
        <v>506</v>
      </c>
      <c r="G127" s="260"/>
      <c r="H127" s="260" t="s">
        <v>556</v>
      </c>
      <c r="I127" s="260" t="s">
        <v>508</v>
      </c>
      <c r="J127" s="260" t="s">
        <v>557</v>
      </c>
      <c r="K127" s="308"/>
    </row>
    <row r="128" s="1" customFormat="1" ht="15" customHeight="1">
      <c r="B128" s="305"/>
      <c r="C128" s="260" t="s">
        <v>454</v>
      </c>
      <c r="D128" s="260"/>
      <c r="E128" s="260"/>
      <c r="F128" s="283" t="s">
        <v>506</v>
      </c>
      <c r="G128" s="260"/>
      <c r="H128" s="260" t="s">
        <v>558</v>
      </c>
      <c r="I128" s="260" t="s">
        <v>508</v>
      </c>
      <c r="J128" s="260" t="s">
        <v>557</v>
      </c>
      <c r="K128" s="308"/>
    </row>
    <row r="129" s="1" customFormat="1" ht="15" customHeight="1">
      <c r="B129" s="305"/>
      <c r="C129" s="260" t="s">
        <v>517</v>
      </c>
      <c r="D129" s="260"/>
      <c r="E129" s="260"/>
      <c r="F129" s="283" t="s">
        <v>512</v>
      </c>
      <c r="G129" s="260"/>
      <c r="H129" s="260" t="s">
        <v>518</v>
      </c>
      <c r="I129" s="260" t="s">
        <v>508</v>
      </c>
      <c r="J129" s="260">
        <v>15</v>
      </c>
      <c r="K129" s="308"/>
    </row>
    <row r="130" s="1" customFormat="1" ht="15" customHeight="1">
      <c r="B130" s="305"/>
      <c r="C130" s="286" t="s">
        <v>519</v>
      </c>
      <c r="D130" s="286"/>
      <c r="E130" s="286"/>
      <c r="F130" s="287" t="s">
        <v>512</v>
      </c>
      <c r="G130" s="286"/>
      <c r="H130" s="286" t="s">
        <v>520</v>
      </c>
      <c r="I130" s="286" t="s">
        <v>508</v>
      </c>
      <c r="J130" s="286">
        <v>15</v>
      </c>
      <c r="K130" s="308"/>
    </row>
    <row r="131" s="1" customFormat="1" ht="15" customHeight="1">
      <c r="B131" s="305"/>
      <c r="C131" s="286" t="s">
        <v>521</v>
      </c>
      <c r="D131" s="286"/>
      <c r="E131" s="286"/>
      <c r="F131" s="287" t="s">
        <v>512</v>
      </c>
      <c r="G131" s="286"/>
      <c r="H131" s="286" t="s">
        <v>522</v>
      </c>
      <c r="I131" s="286" t="s">
        <v>508</v>
      </c>
      <c r="J131" s="286">
        <v>20</v>
      </c>
      <c r="K131" s="308"/>
    </row>
    <row r="132" s="1" customFormat="1" ht="15" customHeight="1">
      <c r="B132" s="305"/>
      <c r="C132" s="286" t="s">
        <v>523</v>
      </c>
      <c r="D132" s="286"/>
      <c r="E132" s="286"/>
      <c r="F132" s="287" t="s">
        <v>512</v>
      </c>
      <c r="G132" s="286"/>
      <c r="H132" s="286" t="s">
        <v>524</v>
      </c>
      <c r="I132" s="286" t="s">
        <v>508</v>
      </c>
      <c r="J132" s="286">
        <v>20</v>
      </c>
      <c r="K132" s="308"/>
    </row>
    <row r="133" s="1" customFormat="1" ht="15" customHeight="1">
      <c r="B133" s="305"/>
      <c r="C133" s="260" t="s">
        <v>511</v>
      </c>
      <c r="D133" s="260"/>
      <c r="E133" s="260"/>
      <c r="F133" s="283" t="s">
        <v>512</v>
      </c>
      <c r="G133" s="260"/>
      <c r="H133" s="260" t="s">
        <v>546</v>
      </c>
      <c r="I133" s="260" t="s">
        <v>508</v>
      </c>
      <c r="J133" s="260">
        <v>50</v>
      </c>
      <c r="K133" s="308"/>
    </row>
    <row r="134" s="1" customFormat="1" ht="15" customHeight="1">
      <c r="B134" s="305"/>
      <c r="C134" s="260" t="s">
        <v>525</v>
      </c>
      <c r="D134" s="260"/>
      <c r="E134" s="260"/>
      <c r="F134" s="283" t="s">
        <v>512</v>
      </c>
      <c r="G134" s="260"/>
      <c r="H134" s="260" t="s">
        <v>546</v>
      </c>
      <c r="I134" s="260" t="s">
        <v>508</v>
      </c>
      <c r="J134" s="260">
        <v>50</v>
      </c>
      <c r="K134" s="308"/>
    </row>
    <row r="135" s="1" customFormat="1" ht="15" customHeight="1">
      <c r="B135" s="305"/>
      <c r="C135" s="260" t="s">
        <v>531</v>
      </c>
      <c r="D135" s="260"/>
      <c r="E135" s="260"/>
      <c r="F135" s="283" t="s">
        <v>512</v>
      </c>
      <c r="G135" s="260"/>
      <c r="H135" s="260" t="s">
        <v>546</v>
      </c>
      <c r="I135" s="260" t="s">
        <v>508</v>
      </c>
      <c r="J135" s="260">
        <v>50</v>
      </c>
      <c r="K135" s="308"/>
    </row>
    <row r="136" s="1" customFormat="1" ht="15" customHeight="1">
      <c r="B136" s="305"/>
      <c r="C136" s="260" t="s">
        <v>533</v>
      </c>
      <c r="D136" s="260"/>
      <c r="E136" s="260"/>
      <c r="F136" s="283" t="s">
        <v>512</v>
      </c>
      <c r="G136" s="260"/>
      <c r="H136" s="260" t="s">
        <v>546</v>
      </c>
      <c r="I136" s="260" t="s">
        <v>508</v>
      </c>
      <c r="J136" s="260">
        <v>50</v>
      </c>
      <c r="K136" s="308"/>
    </row>
    <row r="137" s="1" customFormat="1" ht="15" customHeight="1">
      <c r="B137" s="305"/>
      <c r="C137" s="260" t="s">
        <v>534</v>
      </c>
      <c r="D137" s="260"/>
      <c r="E137" s="260"/>
      <c r="F137" s="283" t="s">
        <v>512</v>
      </c>
      <c r="G137" s="260"/>
      <c r="H137" s="260" t="s">
        <v>559</v>
      </c>
      <c r="I137" s="260" t="s">
        <v>508</v>
      </c>
      <c r="J137" s="260">
        <v>255</v>
      </c>
      <c r="K137" s="308"/>
    </row>
    <row r="138" s="1" customFormat="1" ht="15" customHeight="1">
      <c r="B138" s="305"/>
      <c r="C138" s="260" t="s">
        <v>536</v>
      </c>
      <c r="D138" s="260"/>
      <c r="E138" s="260"/>
      <c r="F138" s="283" t="s">
        <v>506</v>
      </c>
      <c r="G138" s="260"/>
      <c r="H138" s="260" t="s">
        <v>560</v>
      </c>
      <c r="I138" s="260" t="s">
        <v>538</v>
      </c>
      <c r="J138" s="260"/>
      <c r="K138" s="308"/>
    </row>
    <row r="139" s="1" customFormat="1" ht="15" customHeight="1">
      <c r="B139" s="305"/>
      <c r="C139" s="260" t="s">
        <v>539</v>
      </c>
      <c r="D139" s="260"/>
      <c r="E139" s="260"/>
      <c r="F139" s="283" t="s">
        <v>506</v>
      </c>
      <c r="G139" s="260"/>
      <c r="H139" s="260" t="s">
        <v>561</v>
      </c>
      <c r="I139" s="260" t="s">
        <v>541</v>
      </c>
      <c r="J139" s="260"/>
      <c r="K139" s="308"/>
    </row>
    <row r="140" s="1" customFormat="1" ht="15" customHeight="1">
      <c r="B140" s="305"/>
      <c r="C140" s="260" t="s">
        <v>542</v>
      </c>
      <c r="D140" s="260"/>
      <c r="E140" s="260"/>
      <c r="F140" s="283" t="s">
        <v>506</v>
      </c>
      <c r="G140" s="260"/>
      <c r="H140" s="260" t="s">
        <v>542</v>
      </c>
      <c r="I140" s="260" t="s">
        <v>541</v>
      </c>
      <c r="J140" s="260"/>
      <c r="K140" s="308"/>
    </row>
    <row r="141" s="1" customFormat="1" ht="15" customHeight="1">
      <c r="B141" s="305"/>
      <c r="C141" s="260" t="s">
        <v>45</v>
      </c>
      <c r="D141" s="260"/>
      <c r="E141" s="260"/>
      <c r="F141" s="283" t="s">
        <v>506</v>
      </c>
      <c r="G141" s="260"/>
      <c r="H141" s="260" t="s">
        <v>562</v>
      </c>
      <c r="I141" s="260" t="s">
        <v>541</v>
      </c>
      <c r="J141" s="260"/>
      <c r="K141" s="308"/>
    </row>
    <row r="142" s="1" customFormat="1" ht="15" customHeight="1">
      <c r="B142" s="305"/>
      <c r="C142" s="260" t="s">
        <v>563</v>
      </c>
      <c r="D142" s="260"/>
      <c r="E142" s="260"/>
      <c r="F142" s="283" t="s">
        <v>506</v>
      </c>
      <c r="G142" s="260"/>
      <c r="H142" s="260" t="s">
        <v>564</v>
      </c>
      <c r="I142" s="260" t="s">
        <v>541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565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500</v>
      </c>
      <c r="D148" s="275"/>
      <c r="E148" s="275"/>
      <c r="F148" s="275" t="s">
        <v>501</v>
      </c>
      <c r="G148" s="276"/>
      <c r="H148" s="275" t="s">
        <v>61</v>
      </c>
      <c r="I148" s="275" t="s">
        <v>64</v>
      </c>
      <c r="J148" s="275" t="s">
        <v>502</v>
      </c>
      <c r="K148" s="274"/>
    </row>
    <row r="149" s="1" customFormat="1" ht="17.25" customHeight="1">
      <c r="B149" s="272"/>
      <c r="C149" s="277" t="s">
        <v>503</v>
      </c>
      <c r="D149" s="277"/>
      <c r="E149" s="277"/>
      <c r="F149" s="278" t="s">
        <v>504</v>
      </c>
      <c r="G149" s="279"/>
      <c r="H149" s="277"/>
      <c r="I149" s="277"/>
      <c r="J149" s="277" t="s">
        <v>505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509</v>
      </c>
      <c r="D151" s="260"/>
      <c r="E151" s="260"/>
      <c r="F151" s="313" t="s">
        <v>506</v>
      </c>
      <c r="G151" s="260"/>
      <c r="H151" s="312" t="s">
        <v>546</v>
      </c>
      <c r="I151" s="312" t="s">
        <v>508</v>
      </c>
      <c r="J151" s="312">
        <v>120</v>
      </c>
      <c r="K151" s="308"/>
    </row>
    <row r="152" s="1" customFormat="1" ht="15" customHeight="1">
      <c r="B152" s="285"/>
      <c r="C152" s="312" t="s">
        <v>555</v>
      </c>
      <c r="D152" s="260"/>
      <c r="E152" s="260"/>
      <c r="F152" s="313" t="s">
        <v>506</v>
      </c>
      <c r="G152" s="260"/>
      <c r="H152" s="312" t="s">
        <v>566</v>
      </c>
      <c r="I152" s="312" t="s">
        <v>508</v>
      </c>
      <c r="J152" s="312" t="s">
        <v>557</v>
      </c>
      <c r="K152" s="308"/>
    </row>
    <row r="153" s="1" customFormat="1" ht="15" customHeight="1">
      <c r="B153" s="285"/>
      <c r="C153" s="312" t="s">
        <v>454</v>
      </c>
      <c r="D153" s="260"/>
      <c r="E153" s="260"/>
      <c r="F153" s="313" t="s">
        <v>506</v>
      </c>
      <c r="G153" s="260"/>
      <c r="H153" s="312" t="s">
        <v>567</v>
      </c>
      <c r="I153" s="312" t="s">
        <v>508</v>
      </c>
      <c r="J153" s="312" t="s">
        <v>557</v>
      </c>
      <c r="K153" s="308"/>
    </row>
    <row r="154" s="1" customFormat="1" ht="15" customHeight="1">
      <c r="B154" s="285"/>
      <c r="C154" s="312" t="s">
        <v>511</v>
      </c>
      <c r="D154" s="260"/>
      <c r="E154" s="260"/>
      <c r="F154" s="313" t="s">
        <v>512</v>
      </c>
      <c r="G154" s="260"/>
      <c r="H154" s="312" t="s">
        <v>546</v>
      </c>
      <c r="I154" s="312" t="s">
        <v>508</v>
      </c>
      <c r="J154" s="312">
        <v>50</v>
      </c>
      <c r="K154" s="308"/>
    </row>
    <row r="155" s="1" customFormat="1" ht="15" customHeight="1">
      <c r="B155" s="285"/>
      <c r="C155" s="312" t="s">
        <v>514</v>
      </c>
      <c r="D155" s="260"/>
      <c r="E155" s="260"/>
      <c r="F155" s="313" t="s">
        <v>506</v>
      </c>
      <c r="G155" s="260"/>
      <c r="H155" s="312" t="s">
        <v>546</v>
      </c>
      <c r="I155" s="312" t="s">
        <v>516</v>
      </c>
      <c r="J155" s="312"/>
      <c r="K155" s="308"/>
    </row>
    <row r="156" s="1" customFormat="1" ht="15" customHeight="1">
      <c r="B156" s="285"/>
      <c r="C156" s="312" t="s">
        <v>525</v>
      </c>
      <c r="D156" s="260"/>
      <c r="E156" s="260"/>
      <c r="F156" s="313" t="s">
        <v>512</v>
      </c>
      <c r="G156" s="260"/>
      <c r="H156" s="312" t="s">
        <v>546</v>
      </c>
      <c r="I156" s="312" t="s">
        <v>508</v>
      </c>
      <c r="J156" s="312">
        <v>50</v>
      </c>
      <c r="K156" s="308"/>
    </row>
    <row r="157" s="1" customFormat="1" ht="15" customHeight="1">
      <c r="B157" s="285"/>
      <c r="C157" s="312" t="s">
        <v>533</v>
      </c>
      <c r="D157" s="260"/>
      <c r="E157" s="260"/>
      <c r="F157" s="313" t="s">
        <v>512</v>
      </c>
      <c r="G157" s="260"/>
      <c r="H157" s="312" t="s">
        <v>546</v>
      </c>
      <c r="I157" s="312" t="s">
        <v>508</v>
      </c>
      <c r="J157" s="312">
        <v>50</v>
      </c>
      <c r="K157" s="308"/>
    </row>
    <row r="158" s="1" customFormat="1" ht="15" customHeight="1">
      <c r="B158" s="285"/>
      <c r="C158" s="312" t="s">
        <v>531</v>
      </c>
      <c r="D158" s="260"/>
      <c r="E158" s="260"/>
      <c r="F158" s="313" t="s">
        <v>512</v>
      </c>
      <c r="G158" s="260"/>
      <c r="H158" s="312" t="s">
        <v>546</v>
      </c>
      <c r="I158" s="312" t="s">
        <v>508</v>
      </c>
      <c r="J158" s="312">
        <v>50</v>
      </c>
      <c r="K158" s="308"/>
    </row>
    <row r="159" s="1" customFormat="1" ht="15" customHeight="1">
      <c r="B159" s="285"/>
      <c r="C159" s="312" t="s">
        <v>89</v>
      </c>
      <c r="D159" s="260"/>
      <c r="E159" s="260"/>
      <c r="F159" s="313" t="s">
        <v>506</v>
      </c>
      <c r="G159" s="260"/>
      <c r="H159" s="312" t="s">
        <v>568</v>
      </c>
      <c r="I159" s="312" t="s">
        <v>508</v>
      </c>
      <c r="J159" s="312" t="s">
        <v>569</v>
      </c>
      <c r="K159" s="308"/>
    </row>
    <row r="160" s="1" customFormat="1" ht="15" customHeight="1">
      <c r="B160" s="285"/>
      <c r="C160" s="312" t="s">
        <v>570</v>
      </c>
      <c r="D160" s="260"/>
      <c r="E160" s="260"/>
      <c r="F160" s="313" t="s">
        <v>506</v>
      </c>
      <c r="G160" s="260"/>
      <c r="H160" s="312" t="s">
        <v>571</v>
      </c>
      <c r="I160" s="312" t="s">
        <v>541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572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500</v>
      </c>
      <c r="D166" s="275"/>
      <c r="E166" s="275"/>
      <c r="F166" s="275" t="s">
        <v>501</v>
      </c>
      <c r="G166" s="317"/>
      <c r="H166" s="318" t="s">
        <v>61</v>
      </c>
      <c r="I166" s="318" t="s">
        <v>64</v>
      </c>
      <c r="J166" s="275" t="s">
        <v>502</v>
      </c>
      <c r="K166" s="252"/>
    </row>
    <row r="167" s="1" customFormat="1" ht="17.25" customHeight="1">
      <c r="B167" s="253"/>
      <c r="C167" s="277" t="s">
        <v>503</v>
      </c>
      <c r="D167" s="277"/>
      <c r="E167" s="277"/>
      <c r="F167" s="278" t="s">
        <v>504</v>
      </c>
      <c r="G167" s="319"/>
      <c r="H167" s="320"/>
      <c r="I167" s="320"/>
      <c r="J167" s="277" t="s">
        <v>505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509</v>
      </c>
      <c r="D169" s="260"/>
      <c r="E169" s="260"/>
      <c r="F169" s="283" t="s">
        <v>506</v>
      </c>
      <c r="G169" s="260"/>
      <c r="H169" s="260" t="s">
        <v>546</v>
      </c>
      <c r="I169" s="260" t="s">
        <v>508</v>
      </c>
      <c r="J169" s="260">
        <v>120</v>
      </c>
      <c r="K169" s="308"/>
    </row>
    <row r="170" s="1" customFormat="1" ht="15" customHeight="1">
      <c r="B170" s="285"/>
      <c r="C170" s="260" t="s">
        <v>555</v>
      </c>
      <c r="D170" s="260"/>
      <c r="E170" s="260"/>
      <c r="F170" s="283" t="s">
        <v>506</v>
      </c>
      <c r="G170" s="260"/>
      <c r="H170" s="260" t="s">
        <v>556</v>
      </c>
      <c r="I170" s="260" t="s">
        <v>508</v>
      </c>
      <c r="J170" s="260" t="s">
        <v>557</v>
      </c>
      <c r="K170" s="308"/>
    </row>
    <row r="171" s="1" customFormat="1" ht="15" customHeight="1">
      <c r="B171" s="285"/>
      <c r="C171" s="260" t="s">
        <v>454</v>
      </c>
      <c r="D171" s="260"/>
      <c r="E171" s="260"/>
      <c r="F171" s="283" t="s">
        <v>506</v>
      </c>
      <c r="G171" s="260"/>
      <c r="H171" s="260" t="s">
        <v>573</v>
      </c>
      <c r="I171" s="260" t="s">
        <v>508</v>
      </c>
      <c r="J171" s="260" t="s">
        <v>557</v>
      </c>
      <c r="K171" s="308"/>
    </row>
    <row r="172" s="1" customFormat="1" ht="15" customHeight="1">
      <c r="B172" s="285"/>
      <c r="C172" s="260" t="s">
        <v>511</v>
      </c>
      <c r="D172" s="260"/>
      <c r="E172" s="260"/>
      <c r="F172" s="283" t="s">
        <v>512</v>
      </c>
      <c r="G172" s="260"/>
      <c r="H172" s="260" t="s">
        <v>573</v>
      </c>
      <c r="I172" s="260" t="s">
        <v>508</v>
      </c>
      <c r="J172" s="260">
        <v>50</v>
      </c>
      <c r="K172" s="308"/>
    </row>
    <row r="173" s="1" customFormat="1" ht="15" customHeight="1">
      <c r="B173" s="285"/>
      <c r="C173" s="260" t="s">
        <v>514</v>
      </c>
      <c r="D173" s="260"/>
      <c r="E173" s="260"/>
      <c r="F173" s="283" t="s">
        <v>506</v>
      </c>
      <c r="G173" s="260"/>
      <c r="H173" s="260" t="s">
        <v>573</v>
      </c>
      <c r="I173" s="260" t="s">
        <v>516</v>
      </c>
      <c r="J173" s="260"/>
      <c r="K173" s="308"/>
    </row>
    <row r="174" s="1" customFormat="1" ht="15" customHeight="1">
      <c r="B174" s="285"/>
      <c r="C174" s="260" t="s">
        <v>525</v>
      </c>
      <c r="D174" s="260"/>
      <c r="E174" s="260"/>
      <c r="F174" s="283" t="s">
        <v>512</v>
      </c>
      <c r="G174" s="260"/>
      <c r="H174" s="260" t="s">
        <v>573</v>
      </c>
      <c r="I174" s="260" t="s">
        <v>508</v>
      </c>
      <c r="J174" s="260">
        <v>50</v>
      </c>
      <c r="K174" s="308"/>
    </row>
    <row r="175" s="1" customFormat="1" ht="15" customHeight="1">
      <c r="B175" s="285"/>
      <c r="C175" s="260" t="s">
        <v>533</v>
      </c>
      <c r="D175" s="260"/>
      <c r="E175" s="260"/>
      <c r="F175" s="283" t="s">
        <v>512</v>
      </c>
      <c r="G175" s="260"/>
      <c r="H175" s="260" t="s">
        <v>573</v>
      </c>
      <c r="I175" s="260" t="s">
        <v>508</v>
      </c>
      <c r="J175" s="260">
        <v>50</v>
      </c>
      <c r="K175" s="308"/>
    </row>
    <row r="176" s="1" customFormat="1" ht="15" customHeight="1">
      <c r="B176" s="285"/>
      <c r="C176" s="260" t="s">
        <v>531</v>
      </c>
      <c r="D176" s="260"/>
      <c r="E176" s="260"/>
      <c r="F176" s="283" t="s">
        <v>512</v>
      </c>
      <c r="G176" s="260"/>
      <c r="H176" s="260" t="s">
        <v>573</v>
      </c>
      <c r="I176" s="260" t="s">
        <v>508</v>
      </c>
      <c r="J176" s="260">
        <v>50</v>
      </c>
      <c r="K176" s="308"/>
    </row>
    <row r="177" s="1" customFormat="1" ht="15" customHeight="1">
      <c r="B177" s="285"/>
      <c r="C177" s="260" t="s">
        <v>103</v>
      </c>
      <c r="D177" s="260"/>
      <c r="E177" s="260"/>
      <c r="F177" s="283" t="s">
        <v>506</v>
      </c>
      <c r="G177" s="260"/>
      <c r="H177" s="260" t="s">
        <v>574</v>
      </c>
      <c r="I177" s="260" t="s">
        <v>575</v>
      </c>
      <c r="J177" s="260"/>
      <c r="K177" s="308"/>
    </row>
    <row r="178" s="1" customFormat="1" ht="15" customHeight="1">
      <c r="B178" s="285"/>
      <c r="C178" s="260" t="s">
        <v>64</v>
      </c>
      <c r="D178" s="260"/>
      <c r="E178" s="260"/>
      <c r="F178" s="283" t="s">
        <v>506</v>
      </c>
      <c r="G178" s="260"/>
      <c r="H178" s="260" t="s">
        <v>576</v>
      </c>
      <c r="I178" s="260" t="s">
        <v>577</v>
      </c>
      <c r="J178" s="260">
        <v>1</v>
      </c>
      <c r="K178" s="308"/>
    </row>
    <row r="179" s="1" customFormat="1" ht="15" customHeight="1">
      <c r="B179" s="285"/>
      <c r="C179" s="260" t="s">
        <v>60</v>
      </c>
      <c r="D179" s="260"/>
      <c r="E179" s="260"/>
      <c r="F179" s="283" t="s">
        <v>506</v>
      </c>
      <c r="G179" s="260"/>
      <c r="H179" s="260" t="s">
        <v>578</v>
      </c>
      <c r="I179" s="260" t="s">
        <v>508</v>
      </c>
      <c r="J179" s="260">
        <v>20</v>
      </c>
      <c r="K179" s="308"/>
    </row>
    <row r="180" s="1" customFormat="1" ht="15" customHeight="1">
      <c r="B180" s="285"/>
      <c r="C180" s="260" t="s">
        <v>61</v>
      </c>
      <c r="D180" s="260"/>
      <c r="E180" s="260"/>
      <c r="F180" s="283" t="s">
        <v>506</v>
      </c>
      <c r="G180" s="260"/>
      <c r="H180" s="260" t="s">
        <v>579</v>
      </c>
      <c r="I180" s="260" t="s">
        <v>508</v>
      </c>
      <c r="J180" s="260">
        <v>255</v>
      </c>
      <c r="K180" s="308"/>
    </row>
    <row r="181" s="1" customFormat="1" ht="15" customHeight="1">
      <c r="B181" s="285"/>
      <c r="C181" s="260" t="s">
        <v>104</v>
      </c>
      <c r="D181" s="260"/>
      <c r="E181" s="260"/>
      <c r="F181" s="283" t="s">
        <v>506</v>
      </c>
      <c r="G181" s="260"/>
      <c r="H181" s="260" t="s">
        <v>470</v>
      </c>
      <c r="I181" s="260" t="s">
        <v>508</v>
      </c>
      <c r="J181" s="260">
        <v>10</v>
      </c>
      <c r="K181" s="308"/>
    </row>
    <row r="182" s="1" customFormat="1" ht="15" customHeight="1">
      <c r="B182" s="285"/>
      <c r="C182" s="260" t="s">
        <v>105</v>
      </c>
      <c r="D182" s="260"/>
      <c r="E182" s="260"/>
      <c r="F182" s="283" t="s">
        <v>506</v>
      </c>
      <c r="G182" s="260"/>
      <c r="H182" s="260" t="s">
        <v>580</v>
      </c>
      <c r="I182" s="260" t="s">
        <v>541</v>
      </c>
      <c r="J182" s="260"/>
      <c r="K182" s="308"/>
    </row>
    <row r="183" s="1" customFormat="1" ht="15" customHeight="1">
      <c r="B183" s="285"/>
      <c r="C183" s="260" t="s">
        <v>581</v>
      </c>
      <c r="D183" s="260"/>
      <c r="E183" s="260"/>
      <c r="F183" s="283" t="s">
        <v>506</v>
      </c>
      <c r="G183" s="260"/>
      <c r="H183" s="260" t="s">
        <v>582</v>
      </c>
      <c r="I183" s="260" t="s">
        <v>541</v>
      </c>
      <c r="J183" s="260"/>
      <c r="K183" s="308"/>
    </row>
    <row r="184" s="1" customFormat="1" ht="15" customHeight="1">
      <c r="B184" s="285"/>
      <c r="C184" s="260" t="s">
        <v>570</v>
      </c>
      <c r="D184" s="260"/>
      <c r="E184" s="260"/>
      <c r="F184" s="283" t="s">
        <v>506</v>
      </c>
      <c r="G184" s="260"/>
      <c r="H184" s="260" t="s">
        <v>583</v>
      </c>
      <c r="I184" s="260" t="s">
        <v>541</v>
      </c>
      <c r="J184" s="260"/>
      <c r="K184" s="308"/>
    </row>
    <row r="185" s="1" customFormat="1" ht="15" customHeight="1">
      <c r="B185" s="285"/>
      <c r="C185" s="260" t="s">
        <v>107</v>
      </c>
      <c r="D185" s="260"/>
      <c r="E185" s="260"/>
      <c r="F185" s="283" t="s">
        <v>512</v>
      </c>
      <c r="G185" s="260"/>
      <c r="H185" s="260" t="s">
        <v>584</v>
      </c>
      <c r="I185" s="260" t="s">
        <v>508</v>
      </c>
      <c r="J185" s="260">
        <v>50</v>
      </c>
      <c r="K185" s="308"/>
    </row>
    <row r="186" s="1" customFormat="1" ht="15" customHeight="1">
      <c r="B186" s="285"/>
      <c r="C186" s="260" t="s">
        <v>585</v>
      </c>
      <c r="D186" s="260"/>
      <c r="E186" s="260"/>
      <c r="F186" s="283" t="s">
        <v>512</v>
      </c>
      <c r="G186" s="260"/>
      <c r="H186" s="260" t="s">
        <v>586</v>
      </c>
      <c r="I186" s="260" t="s">
        <v>587</v>
      </c>
      <c r="J186" s="260"/>
      <c r="K186" s="308"/>
    </row>
    <row r="187" s="1" customFormat="1" ht="15" customHeight="1">
      <c r="B187" s="285"/>
      <c r="C187" s="260" t="s">
        <v>588</v>
      </c>
      <c r="D187" s="260"/>
      <c r="E187" s="260"/>
      <c r="F187" s="283" t="s">
        <v>512</v>
      </c>
      <c r="G187" s="260"/>
      <c r="H187" s="260" t="s">
        <v>589</v>
      </c>
      <c r="I187" s="260" t="s">
        <v>587</v>
      </c>
      <c r="J187" s="260"/>
      <c r="K187" s="308"/>
    </row>
    <row r="188" s="1" customFormat="1" ht="15" customHeight="1">
      <c r="B188" s="285"/>
      <c r="C188" s="260" t="s">
        <v>590</v>
      </c>
      <c r="D188" s="260"/>
      <c r="E188" s="260"/>
      <c r="F188" s="283" t="s">
        <v>512</v>
      </c>
      <c r="G188" s="260"/>
      <c r="H188" s="260" t="s">
        <v>591</v>
      </c>
      <c r="I188" s="260" t="s">
        <v>587</v>
      </c>
      <c r="J188" s="260"/>
      <c r="K188" s="308"/>
    </row>
    <row r="189" s="1" customFormat="1" ht="15" customHeight="1">
      <c r="B189" s="285"/>
      <c r="C189" s="321" t="s">
        <v>592</v>
      </c>
      <c r="D189" s="260"/>
      <c r="E189" s="260"/>
      <c r="F189" s="283" t="s">
        <v>512</v>
      </c>
      <c r="G189" s="260"/>
      <c r="H189" s="260" t="s">
        <v>593</v>
      </c>
      <c r="I189" s="260" t="s">
        <v>594</v>
      </c>
      <c r="J189" s="322" t="s">
        <v>595</v>
      </c>
      <c r="K189" s="308"/>
    </row>
    <row r="190" s="15" customFormat="1" ht="15" customHeight="1">
      <c r="B190" s="323"/>
      <c r="C190" s="324" t="s">
        <v>596</v>
      </c>
      <c r="D190" s="325"/>
      <c r="E190" s="325"/>
      <c r="F190" s="326" t="s">
        <v>512</v>
      </c>
      <c r="G190" s="325"/>
      <c r="H190" s="325" t="s">
        <v>597</v>
      </c>
      <c r="I190" s="325" t="s">
        <v>594</v>
      </c>
      <c r="J190" s="327" t="s">
        <v>595</v>
      </c>
      <c r="K190" s="328"/>
    </row>
    <row r="191" s="1" customFormat="1" ht="15" customHeight="1">
      <c r="B191" s="285"/>
      <c r="C191" s="321" t="s">
        <v>49</v>
      </c>
      <c r="D191" s="260"/>
      <c r="E191" s="260"/>
      <c r="F191" s="283" t="s">
        <v>506</v>
      </c>
      <c r="G191" s="260"/>
      <c r="H191" s="257" t="s">
        <v>598</v>
      </c>
      <c r="I191" s="260" t="s">
        <v>599</v>
      </c>
      <c r="J191" s="260"/>
      <c r="K191" s="308"/>
    </row>
    <row r="192" s="1" customFormat="1" ht="15" customHeight="1">
      <c r="B192" s="285"/>
      <c r="C192" s="321" t="s">
        <v>600</v>
      </c>
      <c r="D192" s="260"/>
      <c r="E192" s="260"/>
      <c r="F192" s="283" t="s">
        <v>506</v>
      </c>
      <c r="G192" s="260"/>
      <c r="H192" s="260" t="s">
        <v>601</v>
      </c>
      <c r="I192" s="260" t="s">
        <v>541</v>
      </c>
      <c r="J192" s="260"/>
      <c r="K192" s="308"/>
    </row>
    <row r="193" s="1" customFormat="1" ht="15" customHeight="1">
      <c r="B193" s="285"/>
      <c r="C193" s="321" t="s">
        <v>602</v>
      </c>
      <c r="D193" s="260"/>
      <c r="E193" s="260"/>
      <c r="F193" s="283" t="s">
        <v>506</v>
      </c>
      <c r="G193" s="260"/>
      <c r="H193" s="260" t="s">
        <v>603</v>
      </c>
      <c r="I193" s="260" t="s">
        <v>541</v>
      </c>
      <c r="J193" s="260"/>
      <c r="K193" s="308"/>
    </row>
    <row r="194" s="1" customFormat="1" ht="15" customHeight="1">
      <c r="B194" s="285"/>
      <c r="C194" s="321" t="s">
        <v>604</v>
      </c>
      <c r="D194" s="260"/>
      <c r="E194" s="260"/>
      <c r="F194" s="283" t="s">
        <v>512</v>
      </c>
      <c r="G194" s="260"/>
      <c r="H194" s="260" t="s">
        <v>605</v>
      </c>
      <c r="I194" s="260" t="s">
        <v>541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606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607</v>
      </c>
      <c r="D201" s="330"/>
      <c r="E201" s="330"/>
      <c r="F201" s="330" t="s">
        <v>608</v>
      </c>
      <c r="G201" s="331"/>
      <c r="H201" s="330" t="s">
        <v>609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599</v>
      </c>
      <c r="D203" s="260"/>
      <c r="E203" s="260"/>
      <c r="F203" s="283" t="s">
        <v>50</v>
      </c>
      <c r="G203" s="260"/>
      <c r="H203" s="260" t="s">
        <v>610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51</v>
      </c>
      <c r="G204" s="260"/>
      <c r="H204" s="260" t="s">
        <v>611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54</v>
      </c>
      <c r="G205" s="260"/>
      <c r="H205" s="260" t="s">
        <v>612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52</v>
      </c>
      <c r="G206" s="260"/>
      <c r="H206" s="260" t="s">
        <v>613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53</v>
      </c>
      <c r="G207" s="260"/>
      <c r="H207" s="260" t="s">
        <v>614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553</v>
      </c>
      <c r="D209" s="260"/>
      <c r="E209" s="260"/>
      <c r="F209" s="283" t="s">
        <v>83</v>
      </c>
      <c r="G209" s="260"/>
      <c r="H209" s="260" t="s">
        <v>615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449</v>
      </c>
      <c r="G210" s="260"/>
      <c r="H210" s="260" t="s">
        <v>450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447</v>
      </c>
      <c r="G211" s="260"/>
      <c r="H211" s="260" t="s">
        <v>616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451</v>
      </c>
      <c r="G212" s="321"/>
      <c r="H212" s="312" t="s">
        <v>452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453</v>
      </c>
      <c r="G213" s="321"/>
      <c r="H213" s="312" t="s">
        <v>617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577</v>
      </c>
      <c r="D215" s="260"/>
      <c r="E215" s="260"/>
      <c r="F215" s="283">
        <v>1</v>
      </c>
      <c r="G215" s="321"/>
      <c r="H215" s="312" t="s">
        <v>618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619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620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621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2025-03-11T07:33:40Z</dcterms:created>
  <dcterms:modified xsi:type="dcterms:W3CDTF">2025-03-11T07:33:47Z</dcterms:modified>
</cp:coreProperties>
</file>